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装饰部分" sheetId="1" r:id="rId1"/>
    <sheet name="Sheet1" sheetId="2" r:id="rId2"/>
  </sheets>
  <definedNames>
    <definedName name="_xlnm.Print_Titles" localSheetId="0">装饰部分!$2:$4</definedName>
  </definedNames>
  <calcPr calcId="144525"/>
</workbook>
</file>

<file path=xl/sharedStrings.xml><?xml version="1.0" encoding="utf-8"?>
<sst xmlns="http://schemas.openxmlformats.org/spreadsheetml/2006/main" count="788" uniqueCount="452">
  <si>
    <t>附件2</t>
  </si>
  <si>
    <t>广东财经大学零星维修项目单价表</t>
  </si>
  <si>
    <t>序号</t>
  </si>
  <si>
    <t>项目名称</t>
  </si>
  <si>
    <t>项目特征描述</t>
  </si>
  <si>
    <t>计量单位</t>
  </si>
  <si>
    <t>工程量</t>
  </si>
  <si>
    <t>综合单价</t>
  </si>
  <si>
    <t>税金（9%）</t>
  </si>
  <si>
    <t>综合合价</t>
  </si>
  <si>
    <t>木门油漆</t>
  </si>
  <si>
    <t>1.门类型:胶合板门扇；                            2.铲除原有木门油漆面；                           3.原有木门拆、装（含小五金配件）；
4.油漆品种、刷漆遍数:木材面手扫漆刷面二遍
5.参考品牌：电视塔、南方、五羊</t>
  </si>
  <si>
    <t>m2</t>
  </si>
  <si>
    <t>木质门扇更换</t>
  </si>
  <si>
    <t>1.原有木质门扇拆除；                              
2.新安装5厘夹板木质门扇（含门锁等小五金安装）；                                         
3.木门刮腻子、油调和漆二遍；                                      
4.综合考虑废料外运</t>
  </si>
  <si>
    <t>木门框</t>
  </si>
  <si>
    <t>1.原有木门框拆除；                        
2.木门框制作及安装（含门边修复）；                              
3.木门框面层油漆二遍；                                                  
4.综合考虑废料外运</t>
  </si>
  <si>
    <t>m</t>
  </si>
  <si>
    <t>木门套更换</t>
  </si>
  <si>
    <t>1.原有木门套拆除
2.门套底层12mm胶合板，面层贴3mm饰面胶合板
3.面层刮腻子、刷清漆二遍（含门边修复）
4.综合考虑废料外运</t>
  </si>
  <si>
    <t>成品木门（框、扇）</t>
  </si>
  <si>
    <t>1.原有木门框扇拆除
2.成品木质门带套安装
3.含门锁等小五金安装
4.综合考虑废料外运
5.门边修复</t>
  </si>
  <si>
    <t>202不锈钢拉闸门安装</t>
  </si>
  <si>
    <t>1.门框、扇材质:202#不锈钢拉闸门
2.品种、厚度:壁厚1.0</t>
  </si>
  <si>
    <t>304不锈钢拉闸门安装</t>
  </si>
  <si>
    <t>1.门框、扇材质:304#不锈钢拉闸门
2.品种、厚度:壁厚1.0</t>
  </si>
  <si>
    <t>202#不锈钢门</t>
  </si>
  <si>
    <t>1.简易不锈钢门制安；
2.不锈钢板材1.0厚；
3.包锁等小五金；
4.款式按招标人要求采购。</t>
  </si>
  <si>
    <t>202#不锈钢防盗门</t>
  </si>
  <si>
    <t>1.门钢板厚1.0，带一面背板（含框、扇）； 2.包锁等小五金；                                                        3.款式按招标人要求采购。</t>
  </si>
  <si>
    <t>202#不锈钢门防盗门</t>
  </si>
  <si>
    <t>1.门钢板厚1.0，加封5mm玻璃（含框、扇）；
2.包锁等小五金；
3.款式按招标人要求采购。</t>
  </si>
  <si>
    <t>不锈钢防盗网</t>
  </si>
  <si>
    <r>
      <rPr>
        <sz val="10"/>
        <rFont val="宋体"/>
        <charset val="134"/>
      </rPr>
      <t>1.202#</t>
    </r>
    <r>
      <rPr>
        <sz val="10"/>
        <rFont val="宋体"/>
        <charset val="134"/>
      </rPr>
      <t>1.0厚</t>
    </r>
    <r>
      <rPr>
        <sz val="10"/>
        <rFont val="宋体"/>
        <charset val="134"/>
      </rPr>
      <t>不锈钢防盗网制安；</t>
    </r>
  </si>
  <si>
    <r>
      <rPr>
        <sz val="10"/>
        <rFont val="宋体"/>
        <charset val="134"/>
      </rPr>
      <t>1.304#</t>
    </r>
    <r>
      <rPr>
        <sz val="10"/>
        <rFont val="宋体"/>
        <charset val="134"/>
      </rPr>
      <t>1.0厚</t>
    </r>
    <r>
      <rPr>
        <sz val="10"/>
        <rFont val="宋体"/>
        <charset val="134"/>
      </rPr>
      <t>不锈钢防盗网制安；</t>
    </r>
  </si>
  <si>
    <t>钢质防火门</t>
  </si>
  <si>
    <t>1.原有门拆除
2.甲级单扇钢质防火门安装
3.含锁等小五金
4.综合考虑废料外运
5.门边修复</t>
  </si>
  <si>
    <t>1.原有门拆除；                                    2.甲级双扇钢质防火门安装；                
3.含锁等小五金；             
4.综合考虑废料外运；
5.门边修复；</t>
  </si>
  <si>
    <t>纱门安装</t>
  </si>
  <si>
    <t>1.金刚纱网，铝合金框1.0厚</t>
  </si>
  <si>
    <t>铝合金平开门更换</t>
  </si>
  <si>
    <t>1.原有铝合金平开门拆除；
2.门框、扇材质:铝合金平开门
3.玻璃品种、厚度:8mm厚钢化玻璃；
4.综合考虑废料外运</t>
  </si>
  <si>
    <t>全玻地弹门更换</t>
  </si>
  <si>
    <t>1.拆除原有地弹门；
2.全玻地毯门安装；
3.玻璃品种、厚度:12mm钢化玻璃；
4.其他五金：地弹簧、不锈钢拉手（长度30以上）、门锁；
5.综合考虑废料外运</t>
  </si>
  <si>
    <t>塑料门更换（含门框）</t>
  </si>
  <si>
    <t>1.原有塑料门拆除；
2.塑料门安装；
3.材料规格：加厚型；
4.综合考虑废料外运
5.门边修复；</t>
  </si>
  <si>
    <t>套</t>
  </si>
  <si>
    <t>塑料门扇更换</t>
  </si>
  <si>
    <t xml:space="preserve">1.原有塑料门拆除；
2.塑料门安装；
3.材料规格：加厚型；
4.综合考虑废料外运；
</t>
  </si>
  <si>
    <t>锁芯更换</t>
  </si>
  <si>
    <t>1.木门、铝合金门锁芯更换；参考品牌：固特，玥玛，金点原子</t>
  </si>
  <si>
    <t>个</t>
  </si>
  <si>
    <t>1.拉手锁、铁门锁芯更换；参考品牌：固特，玥玛，金点原子</t>
  </si>
  <si>
    <t>球锁/双舌锁更换</t>
  </si>
  <si>
    <t>1.原有门锁拆除；        
2.不锈钢球锁/铜芯双舌锁（木门、铝合金门）更换；                             
3.综合考虑废料外运；                         
4.品牌参考：固特、金点子、玥玛</t>
  </si>
  <si>
    <t>不锈钢豪华型双舌门锁更换</t>
  </si>
  <si>
    <t>1.原有门锁拆除；       
2.防盗门装不锈钢双舌门锁；
3.综合考虑废料外运；                       
4.品牌参考：固特、金点子、玥玛</t>
  </si>
  <si>
    <t>拉手锁（会议室门）更换</t>
  </si>
  <si>
    <t>1.原有门锁拆除；               
2.304不锈钢拉手锁；              
3.综合考虑废料外运；                                4.品牌参考：固特、金点子、玥玛</t>
  </si>
  <si>
    <t>防火门门锁更换(带拉手)</t>
  </si>
  <si>
    <t>1.原有门锁拆除；
2.防火门装不锈钢门锁；                              3.综合考虑废料外运；                          4.品牌参考：固特、金点子、玥玛</t>
  </si>
  <si>
    <t>抽屉锁单锁更换</t>
  </si>
  <si>
    <t>1.原有门锁拆除；
2.抽屉锁、信箱锁单锁；
3.综合考虑废料外运；                                  4.品牌参考：固特、金点子、玥玛；
5.单次更换5套以上，单价按8折算。</t>
  </si>
  <si>
    <t>抽屉锁（一拖三）更换</t>
  </si>
  <si>
    <t>1.原有门锁拆除；
2.抽屉锁一拖三；；
3.综合考虑废料外运；                                  4.品牌参考：固特、金点子、玥玛；
5.单次更换5套以上，单价按8折算。</t>
  </si>
  <si>
    <t>锁牌安装</t>
  </si>
  <si>
    <t>1.304不锈钢锁牌安装</t>
  </si>
  <si>
    <t>门合页更换</t>
  </si>
  <si>
    <t>1.原有合页拆除；               
2.1.0厚304D不锈钢合页安装；                                      
3.参考品牌：固特、荣力斯、乐当家
4.综合考虑废料外运。</t>
  </si>
  <si>
    <t>柜门延时合页（铰链）更换</t>
  </si>
  <si>
    <t>1.原有合页拆除； 
2.材质：304不锈钢铰链； 
3.参考品牌：固特、卡贝、奥力晟                                     4.综合考虑废料外运。</t>
  </si>
  <si>
    <t>铝合金窗扣锁更换</t>
  </si>
  <si>
    <t>1.原有窗锁拆除；                                
2.铝合金窗扣锁安装；                        
3.综合考虑废料外运。</t>
  </si>
  <si>
    <t>不锈钢插销更换</t>
  </si>
  <si>
    <t>1.原有插销拆除；                              2.304不锈钢插销安装；
3.规格：4寸、6寸、8寸；                                                4.综合考虑废料外运。</t>
  </si>
  <si>
    <t>1.原有插销拆除；                              2.304不锈钢插销安装；
3.规格：10寸、12寸；                                                4.综合考虑废料外运。</t>
  </si>
  <si>
    <t>铝合金窗玻璃更换</t>
  </si>
  <si>
    <t>1.拆除破损玻璃、清起旧腻子、钉子等；清扫槽口、复调油灰、打底腻子、裁安玻璃、抹油灰、钉压条；                                                 2.玻璃规格：5mm玻璃； 
3.参考品牌：南玻、信义、华锋                                                     4.综合考虑废料外运</t>
  </si>
  <si>
    <t>铝合金门玻璃更换</t>
  </si>
  <si>
    <t>1.拆除破损玻璃、清起旧腻子、钉子等；清扫槽口、复调油灰、打底腻子、裁安玻璃、抹油灰、钉压条；                                                 2.玻璃规格：10mm钢化玻璃；
3.参考品牌：南玻、信义、华锋                                                       4.综合考虑废料外运</t>
  </si>
  <si>
    <t>铝合金平开窗滑撑更换</t>
  </si>
  <si>
    <t>1.原有窗滑撑拆除；                                                        2.不锈钢滑撑安装；                                        3.规格：14寸；                                                                                                4.综合考虑废料外运</t>
  </si>
  <si>
    <t>门磁吸更换</t>
  </si>
  <si>
    <t>1.原有磁吸拆除；                   
2.304拉丝不锈钢门磁吸安装；                      
3.参考品牌：固特、坚朗、荣力斯
3.综合考虑废料外运</t>
  </si>
  <si>
    <t>闭门器更换</t>
  </si>
  <si>
    <t>1.原有闭门器拆除；                   
2.闭门器安装；                     
3.综合考虑废料外运</t>
  </si>
  <si>
    <t>铝合金窗滑轮更换</t>
  </si>
  <si>
    <t>1.原有铝合金窗滑轮拆除；                  
2.铝合金窗滑轮安装；                   
3.综合考虑废料外运；</t>
  </si>
  <si>
    <t>副</t>
  </si>
  <si>
    <t>铝合金推拉窗更换</t>
  </si>
  <si>
    <t>1.原有金属窗拆除；                           
2.框、扇材质:铝合金双扇推拉窗,铝材厚1.2mm
3.玻璃品种、厚度:6mm厚钢化玻璃；
4.综合考虑废料外运</t>
  </si>
  <si>
    <t>铝合金平开窗更换</t>
  </si>
  <si>
    <t>1.原有金属窗拆除；
2.框、扇材质:铝合金平开窗，铝材厚1.2mm
3.玻璃品种、厚度:6mm厚钢化玻璃； 4.综合考虑废料外运</t>
  </si>
  <si>
    <t>铝合金固定窗</t>
  </si>
  <si>
    <t>1.原有金属窗拆除；                       
2.框、扇材质:铝合金固定窗，铝材厚1.2mm
3.玻璃品种、厚度:6mm厚钢化玻璃； 
4.综合考虑废料外运</t>
  </si>
  <si>
    <t>铝合金玻璃隔断</t>
  </si>
  <si>
    <t>1.铝合金玻璃固定隔断
2.5厘钢化玻璃</t>
  </si>
  <si>
    <t>铝合金纱窗安装</t>
  </si>
  <si>
    <t>1.原纱窗拆除；                                        2.框、扇材质:不锈钢金刚网
3.综合考虑废料外运</t>
  </si>
  <si>
    <t>铝合金门地弹簧更换</t>
  </si>
  <si>
    <t xml:space="preserve">1.原有地弹簧拆除；                      
2.地弹簧安装；                        
3.综合考虑废料外运；
4.参考品牌：皇冠及同等品牌
</t>
  </si>
  <si>
    <t>木门拉手更换</t>
  </si>
  <si>
    <t>1.木门拉手更换；</t>
  </si>
  <si>
    <t>钢质门拉手更换</t>
  </si>
  <si>
    <t>1.原有拉手拆除；                            
2.安装钢质门拉手；                           
3.规格、材质：15.2cm外，不锈钢；                                   4.综合考虑废料外运</t>
  </si>
  <si>
    <t>不锈钢拉手更换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</si>
  <si>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.不锈钢拉手安装 长度500mm以上</t>
    </r>
  </si>
  <si>
    <t>铝合金窗把手更换</t>
  </si>
  <si>
    <t xml:space="preserve">1.铝合金窗把手更换；                            </t>
  </si>
  <si>
    <t>窗帘轨</t>
  </si>
  <si>
    <t>1.明装式铝合金窗帘轨 单轨;
2.综合考虑废料外运</t>
  </si>
  <si>
    <t>1.明装式铝合金窗帘轨 双轨;
2.综合考虑废料外运</t>
  </si>
  <si>
    <t>1.不锈钢管窗帘轩 单轨
2.综合考虑废料外运</t>
  </si>
  <si>
    <t>窗帘安装码</t>
  </si>
  <si>
    <t>1.安装码更换;
2.综合考虑废料外运</t>
  </si>
  <si>
    <t>卷帘拉绳更换</t>
  </si>
  <si>
    <t>1.卷帘拉绳更换;
2.综合考虑废料外运</t>
  </si>
  <si>
    <t>条</t>
  </si>
  <si>
    <t>抽屉导轨</t>
  </si>
  <si>
    <t>1.抽屉导轨更换；
2.打开方式：三节轨，侧装
3.材质：冷轧钢
3.参考品牌:星徽、固特</t>
  </si>
  <si>
    <t>键盘托更换</t>
  </si>
  <si>
    <t>1.键盘托更换；
2.ABS键盘托盘+滑轨；</t>
  </si>
  <si>
    <t>桌、椅维修</t>
  </si>
  <si>
    <t>1.桌、椅、柜门等维修；                              2.含螺丝、角码固定等安装</t>
  </si>
  <si>
    <t>张</t>
  </si>
  <si>
    <t>挂指示牌</t>
  </si>
  <si>
    <r>
      <rPr>
        <sz val="10"/>
        <rFont val="宋体"/>
        <charset val="134"/>
      </rPr>
      <t>1.挂指示牌（单块面积在0.12m2以内</t>
    </r>
    <r>
      <rPr>
        <sz val="10"/>
        <rFont val="宋体"/>
        <charset val="134"/>
      </rPr>
      <t>）；                              2.含螺丝、角码固定等安装</t>
    </r>
  </si>
  <si>
    <t>块</t>
  </si>
  <si>
    <r>
      <rPr>
        <sz val="10"/>
        <rFont val="宋体"/>
        <charset val="134"/>
      </rPr>
      <t>1.挂指示牌（单块面积在0.12m2</t>
    </r>
    <r>
      <rPr>
        <sz val="10"/>
        <rFont val="宋体"/>
        <charset val="134"/>
      </rPr>
      <t>以上）；                              2.含螺丝、角码固定等安装</t>
    </r>
  </si>
  <si>
    <t>厕所挂钩</t>
  </si>
  <si>
    <t xml:space="preserve">1.304不锈钢挂钩安装                             </t>
  </si>
  <si>
    <t>技术工</t>
  </si>
  <si>
    <t>电焊工、泥瓦工、木工、油漆工、钢筋工、混凝土工等</t>
  </si>
  <si>
    <t>工日</t>
  </si>
  <si>
    <t>普工</t>
  </si>
  <si>
    <t>内墙面油漆</t>
  </si>
  <si>
    <t xml:space="preserve">1.铲除抹灰面油漆 </t>
  </si>
  <si>
    <t>1.单幅修缮面积10m2以内；2.综合考虑废料外运；                         3.参考品牌：立邦、多乐士、紫荆花、嘉宝莉</t>
  </si>
  <si>
    <t>2抹灰面刮腻子二遍</t>
  </si>
  <si>
    <t>3.抹灰面乳胶漆二遍</t>
  </si>
  <si>
    <t>1.铲除抹灰面油漆</t>
  </si>
  <si>
    <t>1.单幅修缮面积10m2以外；
2.综合考虑废料外运；                         3.参考品牌：立邦、多乐士、紫荆花、嘉宝莉</t>
  </si>
  <si>
    <t>2.抹灰面刮腻子二遍</t>
  </si>
  <si>
    <t>外墙面油漆</t>
  </si>
  <si>
    <t>1.单幅修缮面积10m2以内；
2.综合考虑废料外运；                         3.参考品牌：立邦、多乐士、紫荆花、嘉宝莉</t>
  </si>
  <si>
    <t xml:space="preserve">2.抹灰面刮成品腻子粉 耐水型（N）      </t>
  </si>
  <si>
    <t xml:space="preserve">3.抹灰面乳胶漆二遍                         </t>
  </si>
  <si>
    <t>天棚面油漆</t>
  </si>
  <si>
    <t xml:space="preserve">                              3.抹灰面乳胶漆二遍                                </t>
  </si>
  <si>
    <t>金属面油漆</t>
  </si>
  <si>
    <t>1.清除金属面油漆</t>
  </si>
  <si>
    <t>1.参考品牌：电视塔、南方、五羊                                2.综合考虑废料外运</t>
  </si>
  <si>
    <t xml:space="preserve">                         2.防锈漆二遍</t>
  </si>
  <si>
    <t xml:space="preserve">                            3.金属面调和漆二遍
</t>
  </si>
  <si>
    <t>立面/平面抹灰层铲除</t>
  </si>
  <si>
    <t>1.人工单项铲除抹灰 墙、柱面、天棚、楼地面；
2.综合考虑废料外运</t>
  </si>
  <si>
    <t>砖砌体拆除</t>
  </si>
  <si>
    <t>1.砌体名称:实心砖墙、台阶等；2.综合考虑废料外运</t>
  </si>
  <si>
    <t>m3</t>
  </si>
  <si>
    <t>开门窗洞口</t>
  </si>
  <si>
    <t>1.部位:开洞口、临时支顶加固、拆除、清理，归堆、修砌洞边；2.综合考虑废料外运</t>
  </si>
  <si>
    <t>封门窗洞口</t>
  </si>
  <si>
    <t>1.封洞 砖墙砌体；
2.M10水泥砂浆；
3.1:2.5水泥砂浆</t>
  </si>
  <si>
    <t>楼地面龙骨及饰面拆除</t>
  </si>
  <si>
    <t>1.拆除的基层类型:木地板拆除  带龙骨2.综合考虑废料外运</t>
  </si>
  <si>
    <t>天棚面龙骨及饰面拆除</t>
  </si>
  <si>
    <t>1.拆除的基层类型:金属龙骨装饰面拆除2.综合考虑废料外运</t>
  </si>
  <si>
    <t>墙柱面龙骨及饰面拆除</t>
  </si>
  <si>
    <t>立面块料拆除</t>
  </si>
  <si>
    <t>1.单幅修缮面积10m2以内；                            2.拆除部位:墙面饰面拆除 陶瓷块料 水泥砂浆或沥青结合层 拆除含找平层层；                                   3.综合考虑废料外运</t>
  </si>
  <si>
    <t>平面块料拆除</t>
  </si>
  <si>
    <t>1.单幅修缮面积10m2以内；                           2.楼地面块料面层 水泥砂浆结合层拆除；                                       3.综合考虑废料外运</t>
  </si>
  <si>
    <t>1.单幅修缮面积10m2以上；                         2.拆除部位:墙面饰面拆除 陶瓷块料 水泥砂浆或沥青结合层 拆除含找平层层；                                        3.综合考虑废料外运</t>
  </si>
  <si>
    <t>1.单幅修缮面积10m2以上；                               2.楼地面块料面层 水泥砂浆结合层拆除；                                     3.综合考虑废料外运</t>
  </si>
  <si>
    <t>防盗网拆除</t>
  </si>
  <si>
    <t>1.防盗网拆除；
2.综合考虑废料外运</t>
  </si>
  <si>
    <t>栏杆、栏板拆除</t>
  </si>
  <si>
    <t>1.原有钢栏杆拆除；
2.综合考虑废料外运</t>
  </si>
  <si>
    <t>挖一般土方</t>
  </si>
  <si>
    <t>1.人工挖一二类土方、将土置于坑边、修理边底。</t>
  </si>
  <si>
    <t>挖沟槽土方</t>
  </si>
  <si>
    <t>人工挖一二类土方、将土置于槽边、坑边、修平夯实沟槽、基坑底.</t>
  </si>
  <si>
    <t>1.人工挖三四类土方、将土置于坑边、修理边底。</t>
  </si>
  <si>
    <t>人工挖三四类土方、将土置于槽边、坑边、修平夯实沟槽、基坑底.</t>
  </si>
  <si>
    <t>沟槽回填</t>
  </si>
  <si>
    <t>1、回填土方 夯实机夯实 槽、坑</t>
  </si>
  <si>
    <t>回填方</t>
  </si>
  <si>
    <t>1.原土回填 人工夯实</t>
  </si>
  <si>
    <t>垫层</t>
  </si>
  <si>
    <t>1.混凝土种类:混凝土
2.混凝土强度等级:C25</t>
  </si>
  <si>
    <t>1.填砂</t>
  </si>
  <si>
    <t>1.填石屑</t>
  </si>
  <si>
    <t>零星砌砖</t>
  </si>
  <si>
    <t xml:space="preserve">1.砖砌台阶；
2.工作内容：土方挖、运、填、基底平整夯实、运料、淋砖、砂浆（制作）运输、砌砖；
3.1:2.5水泥砂浆找平层 台阶 20mm；
</t>
  </si>
  <si>
    <t>1.适用于以下施工部位：蹲台、煤箱、花台、生活间水池支承池槽的砖腿、踏步两侧砌体、台阶两侧砌体、竖风道、房上烟囱，毛石墙的门窗立边、窗头虎头砖等；
2.砖品种、规格、强度等级:标准砖240×115×53
3.砂浆强度等级、配合比:水泥砂浆1:2.5</t>
  </si>
  <si>
    <t>实心砖墙</t>
  </si>
  <si>
    <t xml:space="preserve">1.砖品种、规格、强度等级:标准砖240×115×53
2.墙体类型:120实心砖墙
3.砂浆强度等级、配合比:水泥砂浆 M5
</t>
  </si>
  <si>
    <t>1.砖品种、规格、强度等级:标准砖240×115×53
2.墙体类型:180实心砖墙
3.砂浆强度等级、配合比:水泥砂浆 M5</t>
  </si>
  <si>
    <t>1.砖品种、规格、强度等级:标准砖240×115×53
2.墙体类型:240实心砖墙
3.砂浆强度等级、配合比:水泥砂浆 M5</t>
  </si>
  <si>
    <t>轻质砖砌砖间墙</t>
  </si>
  <si>
    <t>1.轻质混凝土小型砌块内墙 墙体厚度 11.5cm
2.水泥石灰砂浆 M7.5</t>
  </si>
  <si>
    <t>水泥砂浆楼地面</t>
  </si>
  <si>
    <t>1.水泥砂浆整体面层 楼地面 20mm
2. 1:2.5 水泥砂浆</t>
  </si>
  <si>
    <t>零星项目砂浆找平</t>
  </si>
  <si>
    <t>1.适用于以下施工部位：挑檐、天沟、腰线、窗台线、门窗套、压顶、扶手、遮阳板、雨篷周边、碗柜、过人洞、暖气壁池槽、花台以及单体0.5m2以内少量分散的抹灰。
2.零星项目1:2.5水泥砂浆找平20mm厚；</t>
  </si>
  <si>
    <t>墙面零星抹灰</t>
  </si>
  <si>
    <t>1.零星项目 水泥石灰砂浆底 水泥砂浆面15+5mm
2.水泥砂浆1:2.5</t>
  </si>
  <si>
    <t>墙面一般抹灰</t>
  </si>
  <si>
    <t>1.墙体类型:砖内墙
2.底层厚度、砂浆配合比:水泥石灰砂浆1:2:8
3.面层厚度、砂浆配合比:水泥砂浆1:2.5</t>
  </si>
  <si>
    <t>块料楼地面 300× 300隔热砖</t>
  </si>
  <si>
    <t>1.楼地面块料300× 300隔热砖 水泥砂浆
2. 1:2 水泥砂浆</t>
  </si>
  <si>
    <t>水泥砂浆台阶
面</t>
  </si>
  <si>
    <t>1.水泥砂浆找平层 台阶 20mm  1:2.5 水泥砂浆</t>
  </si>
  <si>
    <t>块料楼梯面层（按投影面积）</t>
  </si>
  <si>
    <t>1.铺贴陶瓷块料 楼梯 水泥砂浆
2.300x600步级抛光砖、踢面130x600抛光砖
3. 1:2 水泥砂浆</t>
  </si>
  <si>
    <t>人行道块料铺设（人行道砖300×300）</t>
  </si>
  <si>
    <t>1.拆除重铺,10平方米以内；
2.块料品种、规格:旧人行道砖；
3.基础、垫层:材料品种、厚度:水泥砂垫层（厚6cm）;
4.水泥砂浆粘结 勾平缝；
5.综合考虑废料外运。</t>
  </si>
  <si>
    <t>1.拆除重铺,10平方米以上；
2.块料品种、规格:旧人行道砖；
3.基础、垫层:材料品种、厚度:水泥砂垫层（厚6cm）;
4.水泥砂浆粘结 勾平缝；
5.综合考虑废料外运。</t>
  </si>
  <si>
    <t>1.拆除新铺,10平方米以内；
2.块料品种、规格:原色人行道砖 50 C35
3.基础、垫层:材料品种、厚度:砂垫层（厚6cm）;                               
 4.水泥砂浆粘结 勾平缝
5.综合考虑废料外运</t>
  </si>
  <si>
    <t>1.拆除新铺；
2.块料品种、规格:原色人行道砖 50 C35
3.基础、垫层:材料品种、厚度:砂垫层（厚6cm） 
4.水泥砂浆粘结 勾平缝
5.综合考虑废料外运</t>
  </si>
  <si>
    <t>人行道块料铺设（彩色透水砖,）</t>
  </si>
  <si>
    <t>1.10平方米以内，
2.块料品种、规格:彩色人行道透水砖 C35 50 透水系数≥0.1mm/s
3.基础、垫层:材料品种、厚度:6%水泥稳定碎石垫层150mm
4.综合考虑废料外运</t>
  </si>
  <si>
    <t>人行道块料铺设（彩色透水砖）</t>
  </si>
  <si>
    <t>1.10平方米以外；
2.块料品种、规格:彩色人行道透水砖 C35 50 透水系数≥0.1mm/s
3.基础、垫层:材料品种、厚度:6%水泥稳定碎石垫层150mm
4.综合考虑废料外运</t>
  </si>
  <si>
    <t>块料楼地面修补</t>
  </si>
  <si>
    <t>1.单幅修缮面积10m2以内；                           
2.拆除、清理基层、砂浆（制作）运输、刷水泥浆、抹平压实、铺贴、擦缝、清洁表面等全部操作过程。                                   
3.面层材料品种、规格、颜色:广场砖100mm×100mm</t>
  </si>
  <si>
    <t>块料踢脚线修补</t>
  </si>
  <si>
    <t>1.踢脚线高度:100mm
2.粘贴层厚度、材料种类:1：2.5水泥砂浆
3.面层材料品种、规格、颜色:500mm×100mm</t>
  </si>
  <si>
    <t>木质踢脚线修补</t>
  </si>
  <si>
    <t>1.踢脚线高度:100mm
2.面层材料品种、规格、颜色:木质踢脚线</t>
  </si>
  <si>
    <r>
      <rPr>
        <sz val="10"/>
        <rFont val="宋体"/>
        <charset val="134"/>
      </rPr>
      <t>1.单幅修缮面积10m2以内
2.拆除、清理基层、砂浆（制作）运输、刷水泥浆、抹平压实、铺贴、擦缝、清洁表面等全部操作过程
3.面层材料品种、规格、颜色:500mm</t>
    </r>
    <r>
      <rPr>
        <sz val="10"/>
        <rFont val="Arial"/>
        <charset val="134"/>
      </rPr>
      <t>×</t>
    </r>
    <r>
      <rPr>
        <sz val="10"/>
        <rFont val="宋体"/>
        <charset val="134"/>
      </rPr>
      <t>500mm耐磨砖</t>
    </r>
  </si>
  <si>
    <r>
      <rPr>
        <sz val="10"/>
        <rFont val="宋体"/>
        <charset val="134"/>
      </rPr>
      <t>1.单幅修缮面积10m2以内
2.拆除、清理基层、砂浆（制作）运输、刷水泥浆、抹平压实、铺贴、擦缝、清洁表面等全部操作过程
3.面层材料品种、规格、颜色:600mm</t>
    </r>
    <r>
      <rPr>
        <sz val="10"/>
        <rFont val="Arial"/>
        <charset val="134"/>
      </rPr>
      <t>×</t>
    </r>
    <r>
      <rPr>
        <sz val="10"/>
        <rFont val="宋体"/>
        <charset val="134"/>
      </rPr>
      <t>600mm瓷质抛光砖</t>
    </r>
  </si>
  <si>
    <t>块料楼地面</t>
  </si>
  <si>
    <r>
      <rPr>
        <sz val="10"/>
        <rFont val="宋体"/>
        <charset val="134"/>
      </rPr>
      <t>1.单幅修缮面积10m2以上
2.楼地面铲除 块料面层 水泥砂浆结合层
3.楼地面水泥砂浆找平层 混凝土或硬基层上 20mm
4.面层材料品种、规格、颜色:500mm</t>
    </r>
    <r>
      <rPr>
        <sz val="10"/>
        <rFont val="Arial"/>
        <charset val="134"/>
      </rPr>
      <t>×</t>
    </r>
    <r>
      <rPr>
        <sz val="10"/>
        <rFont val="宋体"/>
        <charset val="134"/>
      </rPr>
      <t>500mm耐磨砖
5.综合考虑废料外运</t>
    </r>
  </si>
  <si>
    <r>
      <rPr>
        <sz val="10"/>
        <rFont val="宋体"/>
        <charset val="134"/>
      </rPr>
      <t>1.单幅修缮面积10m2以上
2.楼地面铲除 块料面层 水泥砂浆结合层
3.楼地面水泥砂浆找平层 混凝土或硬基层上 20mm
4.面层材料品种、规格、颜色:600mm</t>
    </r>
    <r>
      <rPr>
        <sz val="10"/>
        <rFont val="Arial"/>
        <charset val="134"/>
      </rPr>
      <t>×</t>
    </r>
    <r>
      <rPr>
        <sz val="10"/>
        <rFont val="宋体"/>
        <charset val="134"/>
      </rPr>
      <t>600mm瓷质抛光砖
5.综合考虑废料外运</t>
    </r>
  </si>
  <si>
    <r>
      <rPr>
        <sz val="10"/>
        <rFont val="宋体"/>
        <charset val="134"/>
      </rPr>
      <t>1.单幅修缮面积10m2以内
2.拆除、清理基层、砂浆（制作）运输、刷水泥浆、抹平压实、铺贴、擦缝、清洁表面等全部操作过程
3.面层材料品种、规格、颜色:300</t>
    </r>
    <r>
      <rPr>
        <sz val="10"/>
        <rFont val="Arial"/>
        <charset val="134"/>
      </rPr>
      <t>×</t>
    </r>
    <r>
      <rPr>
        <sz val="10"/>
        <rFont val="宋体"/>
        <charset val="134"/>
      </rPr>
      <t>300耐磨砖</t>
    </r>
  </si>
  <si>
    <t>1.单幅修缮面积10m2以上
2.楼地面铲除 块料面层 水泥砂浆结合层
3.楼地面水泥砂浆找平层 混凝土或硬基层上 20mm
4.面层材料品种、规格、颜色:300×300耐磨砖
5.综合考虑废料外运</t>
  </si>
  <si>
    <t>复合木地板</t>
  </si>
  <si>
    <t>1.复合木地板铺在水泥地面上 平口
2.防潮层  防潮纸
3.厚度12mm</t>
  </si>
  <si>
    <t>石材楼地面</t>
  </si>
  <si>
    <t>1.单幅修缮面积10m2以内；                            
2.拆除、清理基层、砂浆（制作）运输、刷水泥浆、抹平压实、抹结合层、铺贴、擦缝、打蜡、擦洁等全部操作过程。
3.综合考虑废料外运</t>
  </si>
  <si>
    <t>1.单幅修缮面积10m2以上；                            
2.楼地面水泥砂浆找平层 混凝土或硬基层上 20mm；                       
3.楼地面铺麻石(每块周长mm) 2400以内 
4.综合考虑废料外运</t>
  </si>
  <si>
    <t>隔墙（双面）</t>
  </si>
  <si>
    <t>1.骨架、边框材料种类、规格:轻钢龙骨
2.隔板材料品种、规格、颜色:12mm硅酸钙板</t>
  </si>
  <si>
    <t>块料墙面</t>
  </si>
  <si>
    <t>1.单幅修缮面积10m2以内；                            2.拆除、清理基层、砂浆（制作）运输、切割块料、刷水泥浆、抹结合层、刷粘结剂、砂浆勾缝                      
3.磨光、擦缝、清洁表面、打蜡、养护。                                             4.块料规格：陶瓷面砖</t>
  </si>
  <si>
    <t>1.单幅修缮面积10m2以上；                            2.砂浆（制作）运输、抹灰、找平、刷水泥浆。                         3.选料、切割瓷片、刷水泥膏、贴面砖、擦缝、清洁表面。                                             4.块料规格：陶瓷面砖</t>
  </si>
  <si>
    <t>块料墙面 60x240外墙砖</t>
  </si>
  <si>
    <t>1.镶贴纸皮瓷砖 水泥膏 墙面墙裙
2.水泥膏</t>
  </si>
  <si>
    <t>吊顶天棚修补</t>
  </si>
  <si>
    <t>1.原石膏板吊顶拆除；                                
2.龙骨材料种类、规格、中距:装配式U型轻钢天棚龙骨(不上人型)                                                   
3.600mm×600mm×12mm石膏板面层;                               
4.综合考虑废料外运</t>
  </si>
  <si>
    <t>1.原铝扣板吊顶拆除
2.龙骨材料种类、规格、中距:装配式T型铝合金天棚龙骨(不上人型)
3.600mm×600mm×0.8mm铝扣板面层
4.综合考虑废料外运</t>
  </si>
  <si>
    <t>1.原铝扣板吊顶拆除；                                2.龙骨材料种类、规格、中距:装配式T型铝合金天棚龙骨(不上人型)                                                   3.300mm×300mm×0.8mm铝扣板面层;                               4.综合考虑废料外运</t>
  </si>
  <si>
    <t>铝格栅吊顶</t>
  </si>
  <si>
    <t>1.面层材料品种、规格:铝合金格珊天花100×100×50 静电喷涂</t>
  </si>
  <si>
    <t>开孔(打洞)</t>
  </si>
  <si>
    <t>1.名称:打洞（孔）
2.规格:Φ65mm
3.类型:混凝土楼板
4.填充(恢复)方式:水泥砂浆</t>
  </si>
  <si>
    <t>1.名称:打洞（孔）
2.规格:Φ108mm
3.类型:混凝土楼板
4.填充(恢复)方式:水泥砂浆</t>
  </si>
  <si>
    <t>1.名称:打洞（孔）
2.规格:Φ150mm
3.类型:混凝土楼板
4.填充(恢复)方式:水泥砂浆</t>
  </si>
  <si>
    <t>1.名称:打洞（孔）
2.规格:Φ65mm 0.03m2内
3.类型:砖墙
4.填充(恢复)方式:水泥砂浆</t>
  </si>
  <si>
    <t>1.名称:打洞（孔）
2.规格:Φ110mm 0.03m2内
3.类型:砖墙
4.填充(恢复)方式:水泥砂浆</t>
  </si>
  <si>
    <t>1.名称:打洞（孔）
2.规格:Φ150mm 0.03m2内
3.类型:砖墙
4.填充(恢复)方式:水泥砂浆</t>
  </si>
  <si>
    <t>水管接驳处补漏</t>
  </si>
  <si>
    <t>1.水管接驳位补漏；2.补漏材料采用快干水泥、云石胶、少量PVC管材。</t>
  </si>
  <si>
    <t>处</t>
  </si>
  <si>
    <t>楼（地）面涂膜防水</t>
  </si>
  <si>
    <t>1.拆原有旧涂膜防水层，清理基层，配制涂刷底胶，涂刷涂膜防水层，刷防护层等。
2.聚氨酯二遍911涂膜防水 2mm厚</t>
  </si>
  <si>
    <t>屋面刚性层</t>
  </si>
  <si>
    <t>1.屋面防水砂浆 2cm厚</t>
  </si>
  <si>
    <t>卫生间耐磨砖面防水重做</t>
  </si>
  <si>
    <t>1.人工单项拆除 块料面层 
2.水泥基渗透结晶型涂料 涂膜2mm
3.楼地面水泥砂浆找平层 混凝土或硬基层上 20mm
4.楼地面陶瓷块料(每块周长mm) 1300以内 水泥砂浆
5.综合考虑废料外运</t>
  </si>
  <si>
    <t>厕所沉池地面重做</t>
  </si>
  <si>
    <t>1.人工单项拆除 块料面层
2.沉厕回填陶粒
3.水泥基渗透结晶型涂料 涂膜2mm
4.楼地面水泥砂浆找平层 混凝土或硬基层上 20mm
5.楼地面陶瓷块料(每块周长mm) 1300以内 水泥砂浆
6.综合考虑废料外运</t>
  </si>
  <si>
    <t>砖地沟、明沟</t>
  </si>
  <si>
    <t>1.砖砌明沟 两边1/2砖                      
2.垫层材料种类、厚度:混凝土
3.混凝土强度等级:C20</t>
  </si>
  <si>
    <t>拆除路面</t>
  </si>
  <si>
    <t>1.放线、切缝、清理；
2.机械凿混凝土路面；                                             
3.材质:无筋混凝土；
4.厚度:100mm   ；                                
5.综合考虑余方外运。</t>
  </si>
  <si>
    <r>
      <rPr>
        <sz val="10"/>
        <rFont val="宋体"/>
        <charset val="134"/>
      </rPr>
      <t>1.放线、切缝、清理；
2.</t>
    </r>
    <r>
      <rPr>
        <sz val="10"/>
        <rFont val="宋体"/>
        <charset val="134"/>
      </rPr>
      <t xml:space="preserve">机械凿混凝土路面；                                             </t>
    </r>
    <r>
      <rPr>
        <sz val="10"/>
        <rFont val="宋体"/>
        <charset val="134"/>
      </rPr>
      <t>3</t>
    </r>
    <r>
      <rPr>
        <sz val="10"/>
        <rFont val="宋体"/>
        <charset val="134"/>
      </rPr>
      <t xml:space="preserve">.材质:无筋混凝土；
</t>
    </r>
    <r>
      <rPr>
        <sz val="10"/>
        <rFont val="宋体"/>
        <charset val="134"/>
      </rPr>
      <t>4</t>
    </r>
    <r>
      <rPr>
        <sz val="10"/>
        <rFont val="宋体"/>
        <charset val="134"/>
      </rPr>
      <t>.厚度:</t>
    </r>
    <r>
      <rPr>
        <sz val="10"/>
        <rFont val="宋体"/>
        <charset val="134"/>
      </rPr>
      <t>150</t>
    </r>
    <r>
      <rPr>
        <sz val="10"/>
        <rFont val="宋体"/>
        <charset val="134"/>
      </rPr>
      <t xml:space="preserve">mm   ；                                </t>
    </r>
    <r>
      <rPr>
        <sz val="10"/>
        <rFont val="宋体"/>
        <charset val="134"/>
      </rPr>
      <t>5</t>
    </r>
    <r>
      <rPr>
        <sz val="10"/>
        <rFont val="宋体"/>
        <charset val="134"/>
      </rPr>
      <t>.综合考虑余方外运。</t>
    </r>
  </si>
  <si>
    <r>
      <rPr>
        <sz val="10"/>
        <rFont val="宋体"/>
        <charset val="134"/>
      </rPr>
      <t xml:space="preserve">1.放线、切缝、清理；
</t>
    </r>
    <r>
      <rPr>
        <sz val="10"/>
        <rFont val="宋体"/>
        <charset val="134"/>
      </rPr>
      <t>2.</t>
    </r>
    <r>
      <rPr>
        <sz val="10"/>
        <rFont val="宋体"/>
        <charset val="134"/>
      </rPr>
      <t xml:space="preserve">机械凿混凝土路面；                                             </t>
    </r>
    <r>
      <rPr>
        <sz val="10"/>
        <rFont val="宋体"/>
        <charset val="134"/>
      </rPr>
      <t>3</t>
    </r>
    <r>
      <rPr>
        <sz val="10"/>
        <rFont val="宋体"/>
        <charset val="134"/>
      </rPr>
      <t xml:space="preserve">.材质:无筋混凝土；
</t>
    </r>
    <r>
      <rPr>
        <sz val="10"/>
        <rFont val="宋体"/>
        <charset val="134"/>
      </rPr>
      <t>4</t>
    </r>
    <r>
      <rPr>
        <sz val="10"/>
        <rFont val="宋体"/>
        <charset val="134"/>
      </rPr>
      <t xml:space="preserve">.厚度:200mm   ；                                </t>
    </r>
    <r>
      <rPr>
        <sz val="10"/>
        <rFont val="宋体"/>
        <charset val="134"/>
      </rPr>
      <t>5</t>
    </r>
    <r>
      <rPr>
        <sz val="10"/>
        <rFont val="宋体"/>
        <charset val="134"/>
      </rPr>
      <t>.综合考虑余方外运。</t>
    </r>
  </si>
  <si>
    <t>混凝土地坪</t>
  </si>
  <si>
    <t xml:space="preserve">1.地坪 厚度8cm 实际厚度(cm):10 2.普通商品混凝土 碎石粒径20石 C20 </t>
  </si>
  <si>
    <t>浇捣水泥混凝土路面</t>
  </si>
  <si>
    <t>1.工作内容：放样、模板制作、安拆、模板刷油、混凝土纵缝涂沥青油、浇筑、捣固、抹光、拉毛或刻防滑纹。
2.混凝土强度等级:C25
3.厚度:150mm</t>
  </si>
  <si>
    <t>1.工作内容：放样、模板制作、安拆、模板刷油、混凝土纵缝涂沥青油、浇筑、捣固、抹光、拉毛或刻防滑纹。2.混凝土强度等级:C30
3.厚度:200mm</t>
  </si>
  <si>
    <t>大理石洗手台更换</t>
  </si>
  <si>
    <t>1.大理石洗手台更换；2.面层材料品种、规格、颜色:花岗石20mm厚,800mm×900mm×600mm</t>
  </si>
  <si>
    <t>大理石洗手台维修</t>
  </si>
  <si>
    <r>
      <rPr>
        <sz val="10"/>
        <rFont val="宋体"/>
        <charset val="134"/>
      </rPr>
      <t>1.维修</t>
    </r>
    <r>
      <rPr>
        <sz val="10"/>
        <rFont val="宋体"/>
        <charset val="134"/>
      </rPr>
      <t>部位</t>
    </r>
    <r>
      <rPr>
        <sz val="10"/>
        <rFont val="宋体"/>
        <charset val="134"/>
      </rPr>
      <t>:</t>
    </r>
    <r>
      <rPr>
        <sz val="10"/>
        <rFont val="宋体"/>
        <charset val="134"/>
      </rPr>
      <t xml:space="preserve">洗手台石材维修、加固；
</t>
    </r>
    <r>
      <rPr>
        <sz val="10"/>
        <rFont val="宋体"/>
        <charset val="134"/>
      </rPr>
      <t>2.</t>
    </r>
    <r>
      <rPr>
        <sz val="10"/>
        <rFont val="宋体"/>
        <charset val="134"/>
      </rPr>
      <t>安装方式</t>
    </r>
    <r>
      <rPr>
        <sz val="10"/>
        <rFont val="宋体"/>
        <charset val="134"/>
      </rPr>
      <t>:</t>
    </r>
    <r>
      <rPr>
        <sz val="10"/>
        <rFont val="宋体"/>
        <charset val="134"/>
      </rPr>
      <t xml:space="preserve">云石胶粘贴、角铁加固等；
</t>
    </r>
    <r>
      <rPr>
        <sz val="10"/>
        <rFont val="宋体"/>
        <charset val="134"/>
      </rPr>
      <t>3.</t>
    </r>
    <r>
      <rPr>
        <sz val="10"/>
        <rFont val="宋体"/>
        <charset val="134"/>
      </rPr>
      <t>加侧板</t>
    </r>
    <r>
      <rPr>
        <sz val="10"/>
        <rFont val="宋体"/>
        <charset val="134"/>
      </rPr>
      <t>花岗石</t>
    </r>
    <r>
      <rPr>
        <sz val="10"/>
        <rFont val="宋体"/>
        <charset val="134"/>
      </rPr>
      <t>20mm</t>
    </r>
    <r>
      <rPr>
        <sz val="10"/>
        <rFont val="宋体"/>
        <charset val="134"/>
      </rPr>
      <t>厚（尺寸：</t>
    </r>
    <r>
      <rPr>
        <sz val="10"/>
        <rFont val="宋体"/>
        <charset val="134"/>
      </rPr>
      <t>300mm×800mm</t>
    </r>
    <r>
      <rPr>
        <sz val="10"/>
        <rFont val="宋体"/>
        <charset val="134"/>
      </rPr>
      <t>）</t>
    </r>
  </si>
  <si>
    <t>安砌侧(平、缘)石</t>
  </si>
  <si>
    <t>1.侧平石更换；2.规格：机制砼道路侧石</t>
  </si>
  <si>
    <t>水泥砂浆修补</t>
  </si>
  <si>
    <t>1.路牙、花基等零星项目水泥砂浆修补；</t>
  </si>
  <si>
    <t>排气扇拆除</t>
  </si>
  <si>
    <t>接头线拆除、风扇及调速开关拆除、搬运至指定地点、清理现场。</t>
  </si>
  <si>
    <t>台</t>
  </si>
  <si>
    <t>吊扇拆除</t>
  </si>
  <si>
    <t>壁扇拆除</t>
  </si>
  <si>
    <t>线槽拆除</t>
  </si>
  <si>
    <t>配件拆除、线槽拆除、搬运至指定地点、清理现场。</t>
  </si>
  <si>
    <t>线管拆除</t>
  </si>
  <si>
    <t>配件拆除、线管拆除、搬运至指定地点、清理现场。</t>
  </si>
  <si>
    <t>壁扇安装</t>
  </si>
  <si>
    <t>1.壁扇安装；
2.参考品牌：美的、钻石</t>
  </si>
  <si>
    <t>吊扇安装</t>
  </si>
  <si>
    <t>1.吊扇安装；
2.参考品牌：美的、钻石</t>
  </si>
  <si>
    <t>水龙头安装</t>
  </si>
  <si>
    <t>1.单冷水龙头安装 公称直径（20mm以内）
2.联塑塑料水龙头</t>
  </si>
  <si>
    <t>1.单冷水龙头安装 公称直径（25mm以内）
2.不锈钢水龙头</t>
  </si>
  <si>
    <t>照明开关</t>
  </si>
  <si>
    <t>1.名称:一位开关
2.规格:10A 250V
3.安装方式:暗装    
4.参考品牌： 松本、奇胜</t>
  </si>
  <si>
    <t>1.名称:二位开关
2.规格:10A 250V
3.安装方式:暗装     
4.参考品牌： 松本、奇胜</t>
  </si>
  <si>
    <t>插座</t>
  </si>
  <si>
    <t>1.名称:二三插座
2.规格:250V,10A
3.安装方式:暗装    
4.参考品牌： 松本、奇胜</t>
  </si>
  <si>
    <t>1.名称:带开关空调插座
2.规格:250V,16A
3.安装方式:暗装     
4.参考品牌： 松本、奇胜</t>
  </si>
  <si>
    <t>电视、电话插座</t>
  </si>
  <si>
    <t>1.名称:电视插座
2.安装方式:暗装</t>
  </si>
  <si>
    <t>信息插座</t>
  </si>
  <si>
    <t>1.名称:网络插座
2.规格:250V,16A
3.安装方式:暗装</t>
  </si>
  <si>
    <t>接线盒</t>
  </si>
  <si>
    <t>1.名称:接线盒
2.安装形式:暗装</t>
  </si>
  <si>
    <t>排气扇安装</t>
  </si>
  <si>
    <t>1.名称:排气扇
2.规格:8寸；                                 3.工作内容：测位、划线、打眼、固定吊钩、安装调速开关、接焊包头、调速开关接线；                              4.参考品牌：正野、金铃</t>
  </si>
  <si>
    <t>1.名称:排气扇
2.规格:10寸；                                 3.工作内容：测位、划线、打眼、固定吊钩、安装调速开关、接焊包头、调速开关接线；                                     4.参考品牌：正野、金铃</t>
  </si>
  <si>
    <t>1.名称:排气扇
2.规格:12寸；                                 3.工作内容：测位、划线、打眼、固定吊钩、安装调速开关、接焊包头、调速开关接线；                                         4.参考品牌：正野、金铃</t>
  </si>
  <si>
    <t>24线槽安装</t>
  </si>
  <si>
    <r>
      <rPr>
        <sz val="10"/>
        <rFont val="宋体"/>
        <charset val="134"/>
      </rPr>
      <t>1.名称:线槽
2.材质:塑料
3.规格:24</t>
    </r>
    <r>
      <rPr>
        <sz val="10"/>
        <rFont val="Arial"/>
        <charset val="134"/>
      </rPr>
      <t>×</t>
    </r>
    <r>
      <rPr>
        <sz val="10"/>
        <rFont val="宋体"/>
        <charset val="134"/>
      </rPr>
      <t>14
4.参考品牌：联塑、顾地</t>
    </r>
  </si>
  <si>
    <t>39线槽安装</t>
  </si>
  <si>
    <r>
      <rPr>
        <sz val="10"/>
        <rFont val="宋体"/>
        <charset val="134"/>
      </rPr>
      <t>1.名称:线槽
2.材质:塑料
3.规格:39</t>
    </r>
    <r>
      <rPr>
        <sz val="10"/>
        <rFont val="Arial"/>
        <charset val="134"/>
      </rPr>
      <t>×</t>
    </r>
    <r>
      <rPr>
        <sz val="10"/>
        <rFont val="宋体"/>
        <charset val="134"/>
      </rPr>
      <t>19
4.参考品牌：联塑、顾地</t>
    </r>
  </si>
  <si>
    <t>配管</t>
  </si>
  <si>
    <t>1.名称:电线管
2.材质:PVC难燃
3.规格:dn20
4.参考品牌：联塑、顾地</t>
  </si>
  <si>
    <t>1.名称:电线管
2.材质:PVC难燃
3.规格:dn25
4.参考品牌：联塑、顾地</t>
  </si>
  <si>
    <t>线管配线</t>
  </si>
  <si>
    <t>1.名称:线管配线
2.规格:ZR-BVV1.5mm2
3.参考品牌：广州电缆厂、珠江电缆、广州番禺电缆</t>
  </si>
  <si>
    <t>1.名称:线管配线
2.规格:ZR-BVV2.5mm2
3.参考品牌：广州电缆厂、珠江电缆、广州番禺电缆</t>
  </si>
  <si>
    <t>1.名称:线管配线
2.规格:ZR-BVV4mm2
3.参考品牌：广州电缆厂、珠江电缆、广州番禺电缆</t>
  </si>
  <si>
    <r>
      <rPr>
        <sz val="10"/>
        <rFont val="宋体"/>
        <charset val="134"/>
      </rPr>
      <t>1.名称:线管配线
2.规格:ZR-BVV</t>
    </r>
    <r>
      <rPr>
        <sz val="10"/>
        <rFont val="宋体"/>
        <charset val="134"/>
      </rPr>
      <t>6</t>
    </r>
    <r>
      <rPr>
        <sz val="10"/>
        <rFont val="宋体"/>
        <charset val="134"/>
      </rPr>
      <t>mm2
3.参考品牌：广州电缆厂、珠江电缆、广州番禺电缆</t>
    </r>
  </si>
  <si>
    <r>
      <rPr>
        <sz val="10"/>
        <rFont val="宋体"/>
        <charset val="134"/>
      </rPr>
      <t>1.名称:线管配线
2.规格:ZR-BVV</t>
    </r>
    <r>
      <rPr>
        <sz val="10"/>
        <rFont val="宋体"/>
        <charset val="134"/>
      </rPr>
      <t>10</t>
    </r>
    <r>
      <rPr>
        <sz val="10"/>
        <rFont val="宋体"/>
        <charset val="134"/>
      </rPr>
      <t>mm2
3.参考品牌：广州电缆厂、珠江电缆、广州番禺电缆</t>
    </r>
  </si>
  <si>
    <t>线槽配线</t>
  </si>
  <si>
    <t>1.名称:线槽配线
2.规格:ZR-BVV1.5mm2
3.参考品牌：广州电缆厂、珠江电缆、广州番禺电缆</t>
  </si>
  <si>
    <t>1.名称:线槽配线
2.规格:ZR-BVV2.5mm2
3.参考品牌：广州电缆厂、珠江电缆、广州番禺电缆</t>
  </si>
  <si>
    <t>1.名称:线槽配线
2.规格:ZR-BVV4mm2
3.参考品牌：广州电缆厂、珠江电缆、广州番禺电缆</t>
  </si>
  <si>
    <r>
      <rPr>
        <sz val="10"/>
        <rFont val="宋体"/>
        <charset val="134"/>
      </rPr>
      <t>1.名称:线槽配线
2.规格:ZR-BVV</t>
    </r>
    <r>
      <rPr>
        <sz val="10"/>
        <rFont val="宋体"/>
        <charset val="134"/>
      </rPr>
      <t>6</t>
    </r>
    <r>
      <rPr>
        <sz val="10"/>
        <rFont val="宋体"/>
        <charset val="134"/>
      </rPr>
      <t>mm2
3.参考品牌：广州电缆厂、珠江电缆、广州番禺电缆</t>
    </r>
  </si>
  <si>
    <r>
      <rPr>
        <sz val="10"/>
        <rFont val="宋体"/>
        <charset val="134"/>
      </rPr>
      <t>1.名称:线槽配线
2.规格:ZR-BVV</t>
    </r>
    <r>
      <rPr>
        <sz val="10"/>
        <rFont val="宋体"/>
        <charset val="134"/>
      </rPr>
      <t>10</t>
    </r>
    <r>
      <rPr>
        <sz val="10"/>
        <rFont val="宋体"/>
        <charset val="134"/>
      </rPr>
      <t>mm2
3.参考品牌：广州电缆厂、珠江电缆、广州番禺电缆</t>
    </r>
  </si>
  <si>
    <t>普通灯具</t>
  </si>
  <si>
    <t xml:space="preserve">1.名称:半圆球吸顶灯
2.型号:LED 60W     
3.参考品牌：三雄、佛山照明、欧普 </t>
  </si>
  <si>
    <t>1.名称:半圆球吸顶灯
2.型号:LED 24W
3.参考品牌：三雄、佛山照明、欧普</t>
  </si>
  <si>
    <t>1.名称:半圆球吸顶灯
2.型号:LED 21W
3.参考品牌：三雄、佛山照明、欧普</t>
  </si>
  <si>
    <t>荧光灯</t>
  </si>
  <si>
    <t>1.名称:拆除荧光灯管
2.型号:吸顶式 单管
3.参考品牌：三雄、佛山照明、欧普</t>
  </si>
  <si>
    <t>1.型号:吸顶式 单管   成套型荧光灯
2.规格:LED 1×40W
3.安装形式:吸顶式
4.参考品牌：三雄、佛山照明、欧普</t>
  </si>
  <si>
    <t>电视线</t>
  </si>
  <si>
    <t>1.名称:电视线
2.规格:SYWV75-5
3.敷设方式:暗敷</t>
  </si>
  <si>
    <t>双绞线缆</t>
  </si>
  <si>
    <t>1.名称:超五类
2.敷设方式:线管埋地</t>
  </si>
  <si>
    <t>电话线安装</t>
  </si>
  <si>
    <t>1.名称:电话线
2.规格:4芯</t>
  </si>
  <si>
    <t>凿(压)槽</t>
  </si>
  <si>
    <t>1.名称:凿（压)槽
2.规格:宽70×深70mm以内
3.填充(恢复)方式:水泥砂浆</t>
  </si>
  <si>
    <t>蹲式大便器更换</t>
  </si>
  <si>
    <t>1.材质:瓷蹲便器
2.规格、类型:普白
3.附件名称、数量:存水弯
4.其他：关阀门、切管、卫生器具及附件拆除、剔凿地面，搬运至指定地点、清理现场
5.参考品牌：金舵、钻石牌</t>
  </si>
  <si>
    <t>组</t>
  </si>
  <si>
    <t>座便器更换</t>
  </si>
  <si>
    <t>1.材质:连体水箱座便器
2.规格、类型:普白
3.其他：关阀门、切管、卫生器具及附件拆除、剔凿地面，搬运至指定地点、清理现场，外运
4.参考品牌：钻石牌</t>
  </si>
  <si>
    <t>小便器更换</t>
  </si>
  <si>
    <t>1.材质:挂式小便器
2.规格、类型:普白
3.附件名称、数量:角阀、存水弯 
4.其他：关阀门、切管、卫生器具及附件拆除、剔凿地面，搬运至指定地点、清理现场
5.参考品牌：钻石牌</t>
  </si>
  <si>
    <t>手按式冲水阀更换</t>
  </si>
  <si>
    <t>1.手按式冲水阀更换
2.连接方式：螺纹
3、综合考虑废料外运</t>
  </si>
  <si>
    <t>冲水箱更换</t>
  </si>
  <si>
    <t>1.冲水箱更换                                 
2.参考品牌：九牧
3.综合考虑废料外运</t>
  </si>
  <si>
    <t>柱式洗手盆更换</t>
  </si>
  <si>
    <t>1.陶瓷柱式洗手盆更换；                        
2.其他：含水龙头、存水弯带下水口等配件
3.参考品牌：金舵、钻石牌</t>
  </si>
  <si>
    <t>洗手盆更换</t>
  </si>
  <si>
    <t>1.材质：陶瓷台面洗手盆更换
2.其他：含下水器，排水管等配件
3.参考品牌：金舵、钻石牌</t>
  </si>
  <si>
    <t>1.材质：不锈钢洗手盆更换；                        2.其他：含下水器，排水管等配件</t>
  </si>
  <si>
    <t>洗手盆排水管更换</t>
  </si>
  <si>
    <t>1.材质：不锈钢排水管件更换；
2.其他：含下水器，排水管等配件</t>
  </si>
  <si>
    <t>给水管安装</t>
  </si>
  <si>
    <t xml:space="preserve">1.材质：联塑dn15PVC给水管安装
2.管道消毒、冲洗                       </t>
  </si>
  <si>
    <t xml:space="preserve">1.材质：联塑dn20PVC给水管安装；                              2.管道消毒、冲洗                        </t>
  </si>
  <si>
    <t xml:space="preserve">1.材质：联塑dn25PVC给水管安装；                              2.管道消毒、冲洗                        </t>
  </si>
  <si>
    <t xml:space="preserve">1.材质：联塑dn32PVC给水管安装；                              2.管道消毒、冲洗                        </t>
  </si>
  <si>
    <t xml:space="preserve">1.材质：联塑dn15PPR给水管安装；                              2.管道消毒、冲洗                        </t>
  </si>
  <si>
    <t xml:space="preserve">1.材质：联塑dn20PPR给水管安装；                              2.管道消毒、冲洗                        </t>
  </si>
  <si>
    <t xml:space="preserve">1.材质：联塑dn25PPR给水管安装；                              2.管道消毒、冲洗                        </t>
  </si>
  <si>
    <t xml:space="preserve">1.材质：联塑dn32PPR给水管安装；                              2.管道消毒、冲洗                        </t>
  </si>
  <si>
    <t>DN50PVC排水管更换</t>
  </si>
  <si>
    <t>1.停泄水、管道、管件、法兰、卡件拆除，搬运至指定地点、清理现场。
2.安装部位：室内
3.联塑PVC排水管安装  Ф50×2.0
4.参考品牌：联塑、顾地</t>
  </si>
  <si>
    <t>DN75PVC排水管更换</t>
  </si>
  <si>
    <t>1.停泄水、管道、管件、法兰、卡件拆除，搬运至指定地点、清理现场。
2.安装部位：室内；                               3.联塑PVC排水管安装  Ф75×2.3
4.参考品牌：联塑、顾地</t>
  </si>
  <si>
    <t>DN100PVC排水管更换</t>
  </si>
  <si>
    <t>1.停泄水、管道、管件、法兰、卡件拆除，搬运至指定地点、清理现场。
2.安装部位：室内；                               3.联塑PVC排水管安装  Ф110×3.2
4.参考品牌：联塑、顾地</t>
  </si>
  <si>
    <t>DN150PVC排水管更换</t>
  </si>
  <si>
    <t>1.停泄水、管道、管件、法兰、卡件拆除，搬运至指定地点、清理现场。
2.安装部位：室内；                               3.联塑PVC排水管安装  Ф160×4.0
4.参考品牌：联塑、顾地</t>
  </si>
  <si>
    <t>DN200PVC排水管更换</t>
  </si>
  <si>
    <t>1.停泄水、管道、管件、法兰、卡件拆除，搬运至指定地点、清理现场。
2.安装部位：室外；                               3.联塑PVC排水管安装  Ф200×4.9
4.参考品牌：联塑、顾地</t>
  </si>
  <si>
    <t>DN300PVC排水管更换</t>
  </si>
  <si>
    <t>1.停泄水、管道、管件、法兰、卡件拆除，搬运至指定地点、清理现场。
2.安装部位：室外；                               3.联塑PVC排水管安装 Ф315×7.8
4.参考品牌：联塑、顾地</t>
  </si>
  <si>
    <t>DN300HDPE波纹排水管更换</t>
  </si>
  <si>
    <t>1.停泄水、管道、管件、法兰、卡件拆除，搬运至指定地点、清理现场。
2.安装部位：室外
3.DN300HDPE波纹管安装  直管8KN/m2 Ф300
4.参考品牌：联塑、顾地</t>
  </si>
  <si>
    <t>地漏更换</t>
  </si>
  <si>
    <t>1.金属地漏安装 公称直径（100mm以内）2.不锈钢地漏</t>
  </si>
  <si>
    <t>1.金属地漏安装 公称直径（80mm以内）2.不锈钢地漏</t>
  </si>
  <si>
    <t>排水管疏通</t>
  </si>
  <si>
    <t xml:space="preserve">1.区域：公共楼宇
2.排水管堵塞疏通；                                                       </t>
  </si>
  <si>
    <t>次</t>
  </si>
  <si>
    <t>过道池疏通</t>
  </si>
  <si>
    <t>1.清理过道池         
2.清理污物运走。</t>
  </si>
  <si>
    <t>排污渠道疏通（明）</t>
  </si>
  <si>
    <t xml:space="preserve">1.排污渠道疏通；                                                       </t>
  </si>
  <si>
    <t>排污渠道疏通（暗）</t>
  </si>
  <si>
    <t>沟道盖板</t>
  </si>
  <si>
    <t>1.明沟铸铁盖板安装 500mm×300mm×30mm</t>
  </si>
  <si>
    <t>钢筋混凝土盖板更换</t>
  </si>
  <si>
    <t>1.钢筋混凝土盖板更换
2.钢筋：Ф8mm
3.厚度：6cm</t>
  </si>
  <si>
    <t>球墨铸铁圆形直承式井盖座、井盖更换</t>
  </si>
  <si>
    <r>
      <rPr>
        <sz val="10"/>
        <rFont val="宋体"/>
        <charset val="134"/>
      </rPr>
      <t>1.球墨铸铁井座、井盖更换；
2.规格：防盗、防跳响、弹簧自锁
3.厚度：700</t>
    </r>
    <r>
      <rPr>
        <sz val="10"/>
        <rFont val="Arial"/>
        <charset val="134"/>
      </rPr>
      <t>×</t>
    </r>
    <r>
      <rPr>
        <sz val="10"/>
        <rFont val="宋体"/>
        <charset val="134"/>
      </rPr>
      <t>100H,B250</t>
    </r>
  </si>
  <si>
    <r>
      <rPr>
        <sz val="10"/>
        <rFont val="宋体"/>
        <charset val="134"/>
      </rPr>
      <t>1.球墨铸铁井座、井盖更换；
2.规格：防盗、防跳响、弹簧自锁;                                  3.厚度：700mm</t>
    </r>
    <r>
      <rPr>
        <sz val="10"/>
        <rFont val="Arial"/>
        <charset val="134"/>
      </rPr>
      <t>×</t>
    </r>
    <r>
      <rPr>
        <sz val="10"/>
        <rFont val="宋体"/>
        <charset val="134"/>
      </rPr>
      <t>100H,D400</t>
    </r>
  </si>
  <si>
    <t>球墨铸铁方形井盖座更换</t>
  </si>
  <si>
    <t xml:space="preserve">1.球墨铸铁井座、井盖更换；  
2.规格：600mm×600mm,C250;                                  </t>
  </si>
  <si>
    <t>球墨铸铁井盖套篦子更换</t>
  </si>
  <si>
    <t xml:space="preserve">1.球墨铸铁井座、井盖更换；                                                       2.规格：600mm×400mm,D400;                                  </t>
  </si>
  <si>
    <t>球墨铸铁盖板井盖更换</t>
  </si>
  <si>
    <t>1.球墨铸铁盖板更换
2.规格：700mm×100H,B125
3.防盗、防跳响、弹簧自锁</t>
  </si>
  <si>
    <t xml:space="preserve">1.球墨铸铁盖板更换
2.规格：600mm×600mm,C250;                                  </t>
  </si>
  <si>
    <t xml:space="preserve">1.球墨铸铁盖板更换
2.规格：600mm×400mm,D400;                                  </t>
  </si>
  <si>
    <t xml:space="preserve">1.球墨铸铁盖板更换；                                                       2.规格：300mm×500mm×30H,C250;                                  </t>
  </si>
  <si>
    <t xml:space="preserve">1.球墨铸铁盖板更换；                                                       2.规格：400mm×200mm×20H,C250;                                  </t>
  </si>
  <si>
    <t xml:space="preserve">玻璃雨篷  </t>
  </si>
  <si>
    <t xml:space="preserve">1.二坡光棚不锈钢骨架 聚碳酸酯板；
2.雨篷耐力板 3mm厚 </t>
  </si>
  <si>
    <t xml:space="preserve">不锈钢雨篷  </t>
  </si>
  <si>
    <t>1.不锈钢骨架；
2.不锈钢板雨篷 1.0mm厚 
3.材质：202#不锈钢</t>
  </si>
  <si>
    <t>1.不锈钢骨架；
2.不锈钢板雨篷 1.0mm厚 
3.材质：304#不锈钢</t>
  </si>
  <si>
    <t>玻璃贴磨砂纸</t>
  </si>
  <si>
    <t>1.玻璃贴磨砂纸</t>
  </si>
  <si>
    <t>彩钢板屋面</t>
  </si>
  <si>
    <t>1.彩钢板屋面  安装与S/C型轻型钢檩条上，彩钢夹芯板（不含檩条）</t>
  </si>
  <si>
    <t>1.彩钢板屋面  安装与S/C型轻型钢檩条上，彩钢夹芯板（含檩条）</t>
  </si>
  <si>
    <t>镜面玻璃</t>
  </si>
  <si>
    <t>1.卫生间镜面玻璃  5mm</t>
  </si>
  <si>
    <t>下水管疏通</t>
  </si>
  <si>
    <t>1.区域：学生公寓
2.下水管堵塞疏通
3.疏通方式：手工</t>
  </si>
  <si>
    <t>厕所疏通</t>
  </si>
  <si>
    <t>1.区域：学生公寓
2.厕所疏通；</t>
  </si>
  <si>
    <t>洗手盆下水管更换</t>
  </si>
  <si>
    <t>1.区域：学生公寓    
2.下水管更换；</t>
  </si>
  <si>
    <t>1.区域：学生公寓
2.单幅修缮面积10m2以内
3.拆除、清理基层、砂浆（制作）运输、刷水泥浆、抹平压实、铺贴、擦缝、清洁表面等全部操作过程
4.面层材料品种、规格、颜色:300mm×300mm耐磨砖</t>
  </si>
  <si>
    <t>天花板抹灰修补</t>
  </si>
  <si>
    <t>1.区域：学生公寓
2.单幅修缮面积10m2以内
3.天棚面拆除、清理基层、砂浆（制作）运输、刷水泥浆、抹灰找平、罩面压光等全部操作过程。</t>
  </si>
  <si>
    <t>单</t>
  </si>
  <si>
    <t>厕所门更换</t>
  </si>
  <si>
    <t>1.区域：学生公寓；                                         
2.厕所塑料门更换；
3.材料规格：加厚型；
4.综合考虑废料外运。</t>
  </si>
  <si>
    <t>注：双方约定，以上综合单价为综合考虑措施费、含税价格，工程量不足1m2按1m2算，不足0.5m3按0.5m3算。承包人选用的维修材料挡次不得低于以上推荐参考品牌挡次。如果上述表中没有的维修项目单价，采购人按照最新的中华人民共和国国家标准《建设工程工程量清单计价规范》、《广东省安装工程综合定额》、《广东省建筑及装饰工程综合定额》及市场价综合考虑确定价格结算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</si>
</sst>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1"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color rgb="FF0070C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0"/>
      <scheme val="minor"/>
    </font>
    <font>
      <sz val="10"/>
      <name val="Helv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4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23" borderId="18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15" borderId="15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14" borderId="14" applyNumberFormat="0" applyAlignment="0" applyProtection="0">
      <alignment vertical="center"/>
    </xf>
    <xf numFmtId="0" fontId="19" fillId="0" borderId="0"/>
    <xf numFmtId="0" fontId="27" fillId="14" borderId="18" applyNumberFormat="0" applyAlignment="0" applyProtection="0">
      <alignment vertical="center"/>
    </xf>
    <xf numFmtId="0" fontId="11" fillId="5" borderId="12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176" fontId="0" fillId="0" borderId="0" xfId="0" applyNumberFormat="1" applyFill="1"/>
    <xf numFmtId="0" fontId="4" fillId="0" borderId="0" xfId="0" applyFont="1"/>
    <xf numFmtId="0" fontId="5" fillId="2" borderId="0" xfId="50" applyFont="1" applyFill="1" applyAlignment="1">
      <alignment horizontal="center" vertical="center" wrapText="1"/>
    </xf>
    <xf numFmtId="0" fontId="5" fillId="0" borderId="0" xfId="50" applyFont="1" applyFill="1" applyAlignment="1">
      <alignment horizontal="center" vertical="center" wrapText="1"/>
    </xf>
    <xf numFmtId="0" fontId="6" fillId="2" borderId="1" xfId="50" applyFont="1" applyFill="1" applyBorder="1" applyAlignment="1">
      <alignment horizontal="center" vertical="center" wrapText="1"/>
    </xf>
    <xf numFmtId="0" fontId="6" fillId="2" borderId="2" xfId="50" applyFont="1" applyFill="1" applyBorder="1" applyAlignment="1">
      <alignment horizontal="center" vertical="center" wrapText="1"/>
    </xf>
    <xf numFmtId="0" fontId="6" fillId="2" borderId="3" xfId="50" applyFont="1" applyFill="1" applyBorder="1" applyAlignment="1">
      <alignment horizontal="center" vertical="center" wrapText="1"/>
    </xf>
    <xf numFmtId="176" fontId="6" fillId="0" borderId="1" xfId="50" applyNumberFormat="1" applyFont="1" applyFill="1" applyBorder="1" applyAlignment="1">
      <alignment horizontal="center" vertical="center" wrapText="1"/>
    </xf>
    <xf numFmtId="0" fontId="6" fillId="2" borderId="4" xfId="50" applyFont="1" applyFill="1" applyBorder="1" applyAlignment="1">
      <alignment horizontal="center" vertical="center" wrapText="1"/>
    </xf>
    <xf numFmtId="0" fontId="6" fillId="2" borderId="5" xfId="50" applyFont="1" applyFill="1" applyBorder="1" applyAlignment="1">
      <alignment horizontal="center" vertical="center" wrapText="1"/>
    </xf>
    <xf numFmtId="0" fontId="6" fillId="2" borderId="6" xfId="50" applyFont="1" applyFill="1" applyBorder="1" applyAlignment="1">
      <alignment horizontal="center" vertical="center" wrapText="1"/>
    </xf>
    <xf numFmtId="176" fontId="6" fillId="0" borderId="4" xfId="50" applyNumberFormat="1" applyFont="1" applyFill="1" applyBorder="1" applyAlignment="1">
      <alignment horizontal="center" vertical="center" wrapText="1"/>
    </xf>
    <xf numFmtId="0" fontId="6" fillId="2" borderId="7" xfId="50" applyFont="1" applyFill="1" applyBorder="1" applyAlignment="1">
      <alignment horizontal="center" vertical="center" wrapText="1"/>
    </xf>
    <xf numFmtId="0" fontId="6" fillId="2" borderId="7" xfId="50" applyFont="1" applyFill="1" applyBorder="1" applyAlignment="1">
      <alignment horizontal="left" vertical="center" wrapText="1"/>
    </xf>
    <xf numFmtId="0" fontId="6" fillId="2" borderId="8" xfId="50" applyFont="1" applyFill="1" applyBorder="1" applyAlignment="1">
      <alignment horizontal="left" vertical="center" wrapText="1"/>
    </xf>
    <xf numFmtId="0" fontId="6" fillId="2" borderId="9" xfId="50" applyFont="1" applyFill="1" applyBorder="1" applyAlignment="1">
      <alignment horizontal="left" vertical="center" wrapText="1"/>
    </xf>
    <xf numFmtId="176" fontId="6" fillId="0" borderId="7" xfId="50" applyNumberFormat="1" applyFont="1" applyFill="1" applyBorder="1" applyAlignment="1">
      <alignment horizontal="center" vertical="center" wrapText="1"/>
    </xf>
    <xf numFmtId="0" fontId="6" fillId="2" borderId="1" xfId="50" applyFont="1" applyFill="1" applyBorder="1" applyAlignment="1">
      <alignment horizontal="left" vertical="center" wrapText="1"/>
    </xf>
    <xf numFmtId="0" fontId="6" fillId="2" borderId="4" xfId="5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6" fillId="2" borderId="7" xfId="50" applyFont="1" applyFill="1" applyBorder="1" applyAlignment="1">
      <alignment vertical="center" wrapText="1"/>
    </xf>
    <xf numFmtId="0" fontId="6" fillId="2" borderId="10" xfId="50" applyFont="1" applyFill="1" applyBorder="1" applyAlignment="1">
      <alignment horizontal="center" vertical="center" wrapText="1"/>
    </xf>
    <xf numFmtId="0" fontId="6" fillId="2" borderId="10" xfId="50" applyFont="1" applyFill="1" applyBorder="1" applyAlignment="1">
      <alignment horizontal="left" vertical="center" wrapText="1"/>
    </xf>
    <xf numFmtId="49" fontId="7" fillId="0" borderId="7" xfId="25" applyNumberFormat="1" applyFont="1" applyFill="1" applyBorder="1" applyAlignment="1">
      <alignment vertical="center" wrapText="1"/>
    </xf>
    <xf numFmtId="49" fontId="7" fillId="0" borderId="7" xfId="25" applyNumberFormat="1" applyFont="1" applyFill="1" applyBorder="1" applyAlignment="1">
      <alignment horizontal="center" vertical="center" wrapText="1"/>
    </xf>
    <xf numFmtId="0" fontId="6" fillId="0" borderId="7" xfId="5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176" fontId="4" fillId="0" borderId="0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left"/>
    </xf>
    <xf numFmtId="176" fontId="4" fillId="0" borderId="0" xfId="0" applyNumberFormat="1" applyFont="1" applyFill="1" applyAlignment="1">
      <alignment horizontal="left"/>
    </xf>
    <xf numFmtId="0" fontId="4" fillId="0" borderId="0" xfId="0" applyFont="1" applyAlignment="1">
      <alignment horizontal="left" vertical="center"/>
    </xf>
    <xf numFmtId="0" fontId="8" fillId="2" borderId="0" xfId="50" applyFont="1" applyFill="1" applyBorder="1" applyAlignment="1">
      <alignment horizontal="left" vertical="center" wrapText="1"/>
    </xf>
    <xf numFmtId="176" fontId="8" fillId="0" borderId="0" xfId="50" applyNumberFormat="1" applyFont="1" applyFill="1" applyBorder="1" applyAlignment="1">
      <alignment horizontal="left" vertical="center" wrapText="1"/>
    </xf>
    <xf numFmtId="176" fontId="9" fillId="0" borderId="0" xfId="50" applyNumberFormat="1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清单(安装)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0"/>
  <sheetViews>
    <sheetView showGridLines="0" tabSelected="1" zoomScale="106" zoomScaleNormal="106" workbookViewId="0">
      <pane ySplit="2" topLeftCell="A261" activePane="bottomLeft" state="frozen"/>
      <selection/>
      <selection pane="bottomLeft" activeCell="O5" sqref="O5"/>
    </sheetView>
  </sheetViews>
  <sheetFormatPr defaultColWidth="9" defaultRowHeight="11.25"/>
  <cols>
    <col min="1" max="1" width="8.5" customWidth="1"/>
    <col min="2" max="2" width="17.5" customWidth="1"/>
    <col min="3" max="3" width="27" customWidth="1"/>
    <col min="4" max="4" width="18" customWidth="1"/>
    <col min="5" max="5" width="12.1666666666667" customWidth="1"/>
    <col min="6" max="6" width="11.8333333333333" style="4" customWidth="1"/>
    <col min="7" max="8" width="9.5" style="5" customWidth="1"/>
    <col min="9" max="9" width="11.1666666666667" style="5" customWidth="1"/>
    <col min="11" max="11" width="13"/>
  </cols>
  <sheetData>
    <row r="1" ht="13.5" spans="1:1">
      <c r="A1" s="6" t="s">
        <v>0</v>
      </c>
    </row>
    <row r="2" ht="39.75" customHeight="1" spans="1:9">
      <c r="A2" s="7" t="s">
        <v>1</v>
      </c>
      <c r="B2" s="7"/>
      <c r="C2" s="7"/>
      <c r="D2" s="7"/>
      <c r="E2" s="7"/>
      <c r="F2" s="7"/>
      <c r="G2" s="8"/>
      <c r="H2" s="8"/>
      <c r="I2" s="8"/>
    </row>
    <row r="3" ht="24" customHeight="1" spans="1:9">
      <c r="A3" s="9" t="s">
        <v>2</v>
      </c>
      <c r="B3" s="9" t="s">
        <v>3</v>
      </c>
      <c r="C3" s="10" t="s">
        <v>4</v>
      </c>
      <c r="D3" s="11"/>
      <c r="E3" s="9" t="s">
        <v>5</v>
      </c>
      <c r="F3" s="9" t="s">
        <v>6</v>
      </c>
      <c r="G3" s="12" t="s">
        <v>7</v>
      </c>
      <c r="H3" s="12" t="s">
        <v>8</v>
      </c>
      <c r="I3" s="12" t="s">
        <v>9</v>
      </c>
    </row>
    <row r="4" ht="36.6" customHeight="1" spans="1:9">
      <c r="A4" s="13"/>
      <c r="B4" s="13"/>
      <c r="C4" s="14"/>
      <c r="D4" s="15"/>
      <c r="E4" s="13"/>
      <c r="F4" s="13"/>
      <c r="G4" s="16"/>
      <c r="H4" s="16"/>
      <c r="I4" s="16"/>
    </row>
    <row r="5" s="1" customFormat="1" ht="62.1" customHeight="1" spans="1:9">
      <c r="A5" s="17">
        <v>1</v>
      </c>
      <c r="B5" s="18" t="s">
        <v>10</v>
      </c>
      <c r="C5" s="19" t="s">
        <v>11</v>
      </c>
      <c r="D5" s="20"/>
      <c r="E5" s="17" t="s">
        <v>12</v>
      </c>
      <c r="F5" s="17">
        <v>1</v>
      </c>
      <c r="G5" s="21">
        <v>57.58</v>
      </c>
      <c r="H5" s="21">
        <f>G5*0.09</f>
        <v>5.1822</v>
      </c>
      <c r="I5" s="21">
        <f>G5+H5</f>
        <v>62.7622</v>
      </c>
    </row>
    <row r="6" s="1" customFormat="1" ht="62.1" customHeight="1" spans="1:9">
      <c r="A6" s="17">
        <v>2</v>
      </c>
      <c r="B6" s="18" t="s">
        <v>13</v>
      </c>
      <c r="C6" s="19" t="s">
        <v>14</v>
      </c>
      <c r="D6" s="20"/>
      <c r="E6" s="17" t="s">
        <v>12</v>
      </c>
      <c r="F6" s="17">
        <v>1</v>
      </c>
      <c r="G6" s="21">
        <v>339.14</v>
      </c>
      <c r="H6" s="21">
        <f>G6*0.09</f>
        <v>30.5226</v>
      </c>
      <c r="I6" s="21">
        <f t="shared" ref="I6:I69" si="0">G6+H6</f>
        <v>369.6626</v>
      </c>
    </row>
    <row r="7" ht="62.1" customHeight="1" spans="1:9">
      <c r="A7" s="17">
        <v>3</v>
      </c>
      <c r="B7" s="18" t="s">
        <v>15</v>
      </c>
      <c r="C7" s="19" t="s">
        <v>16</v>
      </c>
      <c r="D7" s="20"/>
      <c r="E7" s="17" t="s">
        <v>17</v>
      </c>
      <c r="F7" s="17">
        <v>1</v>
      </c>
      <c r="G7" s="21">
        <v>85.94</v>
      </c>
      <c r="H7" s="21">
        <f t="shared" ref="H7:H70" si="1">G7*0.09</f>
        <v>7.7346</v>
      </c>
      <c r="I7" s="21">
        <f t="shared" si="0"/>
        <v>93.6746</v>
      </c>
    </row>
    <row r="8" ht="62.1" customHeight="1" spans="1:9">
      <c r="A8" s="17">
        <v>4</v>
      </c>
      <c r="B8" s="18" t="s">
        <v>18</v>
      </c>
      <c r="C8" s="19" t="s">
        <v>19</v>
      </c>
      <c r="D8" s="20"/>
      <c r="E8" s="17" t="s">
        <v>12</v>
      </c>
      <c r="F8" s="17">
        <v>1</v>
      </c>
      <c r="G8" s="21">
        <v>165.05</v>
      </c>
      <c r="H8" s="21">
        <f t="shared" si="1"/>
        <v>14.8545</v>
      </c>
      <c r="I8" s="21">
        <f t="shared" si="0"/>
        <v>179.9045</v>
      </c>
    </row>
    <row r="9" ht="61.9" customHeight="1" spans="1:9">
      <c r="A9" s="17">
        <v>5</v>
      </c>
      <c r="B9" s="18" t="s">
        <v>20</v>
      </c>
      <c r="C9" s="19" t="s">
        <v>21</v>
      </c>
      <c r="D9" s="20"/>
      <c r="E9" s="17" t="s">
        <v>12</v>
      </c>
      <c r="F9" s="17">
        <v>1</v>
      </c>
      <c r="G9" s="21">
        <v>478.11</v>
      </c>
      <c r="H9" s="21">
        <f t="shared" si="1"/>
        <v>43.0299</v>
      </c>
      <c r="I9" s="21">
        <f t="shared" si="0"/>
        <v>521.1399</v>
      </c>
    </row>
    <row r="10" ht="34.9" customHeight="1" spans="1:9">
      <c r="A10" s="17">
        <v>6</v>
      </c>
      <c r="B10" s="18" t="s">
        <v>22</v>
      </c>
      <c r="C10" s="19" t="s">
        <v>23</v>
      </c>
      <c r="D10" s="20"/>
      <c r="E10" s="17" t="s">
        <v>12</v>
      </c>
      <c r="F10" s="17">
        <v>1</v>
      </c>
      <c r="G10" s="21">
        <v>235</v>
      </c>
      <c r="H10" s="21">
        <f t="shared" si="1"/>
        <v>21.15</v>
      </c>
      <c r="I10" s="21">
        <f t="shared" si="0"/>
        <v>256.15</v>
      </c>
    </row>
    <row r="11" ht="31.9" customHeight="1" spans="1:10">
      <c r="A11" s="17">
        <v>7</v>
      </c>
      <c r="B11" s="18" t="s">
        <v>24</v>
      </c>
      <c r="C11" s="19" t="s">
        <v>25</v>
      </c>
      <c r="D11" s="20"/>
      <c r="E11" s="17" t="s">
        <v>12</v>
      </c>
      <c r="F11" s="17">
        <v>1</v>
      </c>
      <c r="G11" s="21">
        <v>275</v>
      </c>
      <c r="H11" s="21">
        <f t="shared" si="1"/>
        <v>24.75</v>
      </c>
      <c r="I11" s="21">
        <f t="shared" si="0"/>
        <v>299.75</v>
      </c>
      <c r="J11" s="24"/>
    </row>
    <row r="12" ht="55.5" customHeight="1" spans="1:10">
      <c r="A12" s="17">
        <v>8</v>
      </c>
      <c r="B12" s="18" t="s">
        <v>26</v>
      </c>
      <c r="C12" s="19" t="s">
        <v>27</v>
      </c>
      <c r="D12" s="20"/>
      <c r="E12" s="17" t="s">
        <v>12</v>
      </c>
      <c r="F12" s="17">
        <v>1</v>
      </c>
      <c r="G12" s="21">
        <v>357.88</v>
      </c>
      <c r="H12" s="21">
        <f t="shared" si="1"/>
        <v>32.2092</v>
      </c>
      <c r="I12" s="21">
        <f t="shared" si="0"/>
        <v>390.0892</v>
      </c>
      <c r="J12" s="24"/>
    </row>
    <row r="13" ht="46.15" customHeight="1" spans="1:9">
      <c r="A13" s="17">
        <v>9</v>
      </c>
      <c r="B13" s="18" t="s">
        <v>28</v>
      </c>
      <c r="C13" s="19" t="s">
        <v>29</v>
      </c>
      <c r="D13" s="20"/>
      <c r="E13" s="17" t="s">
        <v>12</v>
      </c>
      <c r="F13" s="17">
        <v>1</v>
      </c>
      <c r="G13" s="21">
        <v>921.17</v>
      </c>
      <c r="H13" s="21">
        <f t="shared" si="1"/>
        <v>82.9053</v>
      </c>
      <c r="I13" s="21">
        <f t="shared" si="0"/>
        <v>1004.0753</v>
      </c>
    </row>
    <row r="14" ht="51.6" customHeight="1" spans="1:9">
      <c r="A14" s="17">
        <v>10</v>
      </c>
      <c r="B14" s="18" t="s">
        <v>30</v>
      </c>
      <c r="C14" s="19" t="s">
        <v>31</v>
      </c>
      <c r="D14" s="20"/>
      <c r="E14" s="17" t="s">
        <v>12</v>
      </c>
      <c r="F14" s="17">
        <v>1</v>
      </c>
      <c r="G14" s="21">
        <v>973.17</v>
      </c>
      <c r="H14" s="21">
        <f t="shared" si="1"/>
        <v>87.5853</v>
      </c>
      <c r="I14" s="21">
        <f t="shared" si="0"/>
        <v>1060.7553</v>
      </c>
    </row>
    <row r="15" ht="25.5" customHeight="1" spans="1:9">
      <c r="A15" s="17">
        <v>11</v>
      </c>
      <c r="B15" s="18" t="s">
        <v>32</v>
      </c>
      <c r="C15" s="19" t="s">
        <v>33</v>
      </c>
      <c r="D15" s="20"/>
      <c r="E15" s="17" t="s">
        <v>12</v>
      </c>
      <c r="F15" s="17">
        <v>1</v>
      </c>
      <c r="G15" s="21">
        <v>129.81</v>
      </c>
      <c r="H15" s="21">
        <f t="shared" si="1"/>
        <v>11.6829</v>
      </c>
      <c r="I15" s="21">
        <f t="shared" si="0"/>
        <v>141.4929</v>
      </c>
    </row>
    <row r="16" ht="34.5" customHeight="1" spans="1:9">
      <c r="A16" s="17">
        <v>12</v>
      </c>
      <c r="B16" s="18" t="s">
        <v>32</v>
      </c>
      <c r="C16" s="19" t="s">
        <v>34</v>
      </c>
      <c r="D16" s="20"/>
      <c r="E16" s="17" t="s">
        <v>12</v>
      </c>
      <c r="F16" s="17">
        <v>1</v>
      </c>
      <c r="G16" s="21">
        <v>165</v>
      </c>
      <c r="H16" s="21">
        <f t="shared" si="1"/>
        <v>14.85</v>
      </c>
      <c r="I16" s="21">
        <f t="shared" si="0"/>
        <v>179.85</v>
      </c>
    </row>
    <row r="17" ht="66" customHeight="1" spans="1:9">
      <c r="A17" s="17">
        <v>13</v>
      </c>
      <c r="B17" s="18" t="s">
        <v>35</v>
      </c>
      <c r="C17" s="19" t="s">
        <v>36</v>
      </c>
      <c r="D17" s="20"/>
      <c r="E17" s="17" t="s">
        <v>12</v>
      </c>
      <c r="F17" s="17">
        <v>1</v>
      </c>
      <c r="G17" s="21">
        <v>447.13</v>
      </c>
      <c r="H17" s="21">
        <f t="shared" si="1"/>
        <v>40.2417</v>
      </c>
      <c r="I17" s="21">
        <f t="shared" si="0"/>
        <v>487.3717</v>
      </c>
    </row>
    <row r="18" ht="67.15" customHeight="1" spans="1:9">
      <c r="A18" s="17">
        <v>14</v>
      </c>
      <c r="B18" s="18" t="s">
        <v>35</v>
      </c>
      <c r="C18" s="19" t="s">
        <v>37</v>
      </c>
      <c r="D18" s="20"/>
      <c r="E18" s="17" t="s">
        <v>12</v>
      </c>
      <c r="F18" s="17">
        <v>1</v>
      </c>
      <c r="G18" s="21">
        <v>435.13</v>
      </c>
      <c r="H18" s="21">
        <f t="shared" si="1"/>
        <v>39.1617</v>
      </c>
      <c r="I18" s="21">
        <f t="shared" si="0"/>
        <v>474.2917</v>
      </c>
    </row>
    <row r="19" ht="29.25" customHeight="1" spans="1:9">
      <c r="A19" s="17">
        <v>15</v>
      </c>
      <c r="B19" s="18" t="s">
        <v>38</v>
      </c>
      <c r="C19" s="19" t="s">
        <v>39</v>
      </c>
      <c r="D19" s="20"/>
      <c r="E19" s="17" t="s">
        <v>12</v>
      </c>
      <c r="F19" s="17">
        <v>1</v>
      </c>
      <c r="G19" s="21">
        <v>175.59</v>
      </c>
      <c r="H19" s="21">
        <f t="shared" si="1"/>
        <v>15.8031</v>
      </c>
      <c r="I19" s="21">
        <f t="shared" si="0"/>
        <v>191.3931</v>
      </c>
    </row>
    <row r="20" ht="54" customHeight="1" spans="1:9">
      <c r="A20" s="17">
        <v>16</v>
      </c>
      <c r="B20" s="18" t="s">
        <v>40</v>
      </c>
      <c r="C20" s="19" t="s">
        <v>41</v>
      </c>
      <c r="D20" s="20"/>
      <c r="E20" s="17" t="s">
        <v>12</v>
      </c>
      <c r="F20" s="17">
        <v>1</v>
      </c>
      <c r="G20" s="21">
        <v>443.73</v>
      </c>
      <c r="H20" s="21">
        <f t="shared" si="1"/>
        <v>39.9357</v>
      </c>
      <c r="I20" s="21">
        <f t="shared" si="0"/>
        <v>483.6657</v>
      </c>
    </row>
    <row r="21" ht="81.75" customHeight="1" spans="1:9">
      <c r="A21" s="17">
        <v>17</v>
      </c>
      <c r="B21" s="18" t="s">
        <v>42</v>
      </c>
      <c r="C21" s="19" t="s">
        <v>43</v>
      </c>
      <c r="D21" s="20"/>
      <c r="E21" s="17" t="s">
        <v>12</v>
      </c>
      <c r="F21" s="17">
        <v>1</v>
      </c>
      <c r="G21" s="21">
        <v>705.58</v>
      </c>
      <c r="H21" s="21">
        <f t="shared" si="1"/>
        <v>63.5022</v>
      </c>
      <c r="I21" s="21">
        <f t="shared" si="0"/>
        <v>769.0822</v>
      </c>
    </row>
    <row r="22" ht="61.9" customHeight="1" spans="1:11">
      <c r="A22" s="17">
        <v>18</v>
      </c>
      <c r="B22" s="18" t="s">
        <v>44</v>
      </c>
      <c r="C22" s="19" t="s">
        <v>45</v>
      </c>
      <c r="D22" s="20"/>
      <c r="E22" s="17" t="s">
        <v>46</v>
      </c>
      <c r="F22" s="17">
        <v>1</v>
      </c>
      <c r="G22" s="21">
        <v>232.29</v>
      </c>
      <c r="H22" s="21">
        <f t="shared" si="1"/>
        <v>20.9061</v>
      </c>
      <c r="I22" s="21">
        <f t="shared" si="0"/>
        <v>253.1961</v>
      </c>
      <c r="J22" s="4"/>
      <c r="K22" s="4"/>
    </row>
    <row r="23" ht="49.9" customHeight="1" spans="1:11">
      <c r="A23" s="17">
        <v>19</v>
      </c>
      <c r="B23" s="18" t="s">
        <v>47</v>
      </c>
      <c r="C23" s="19" t="s">
        <v>48</v>
      </c>
      <c r="D23" s="20"/>
      <c r="E23" s="17" t="s">
        <v>46</v>
      </c>
      <c r="F23" s="17"/>
      <c r="G23" s="21">
        <v>232.29</v>
      </c>
      <c r="H23" s="21">
        <f t="shared" si="1"/>
        <v>20.9061</v>
      </c>
      <c r="I23" s="21">
        <f t="shared" si="0"/>
        <v>253.1961</v>
      </c>
      <c r="J23" s="4"/>
      <c r="K23" s="4"/>
    </row>
    <row r="24" ht="27" customHeight="1" spans="1:9">
      <c r="A24" s="9">
        <v>20</v>
      </c>
      <c r="B24" s="22" t="s">
        <v>49</v>
      </c>
      <c r="C24" s="19" t="s">
        <v>50</v>
      </c>
      <c r="D24" s="20"/>
      <c r="E24" s="17" t="s">
        <v>51</v>
      </c>
      <c r="F24" s="17">
        <v>1</v>
      </c>
      <c r="G24" s="21">
        <v>41.93</v>
      </c>
      <c r="H24" s="21">
        <f t="shared" si="1"/>
        <v>3.7737</v>
      </c>
      <c r="I24" s="21">
        <f t="shared" si="0"/>
        <v>45.7037</v>
      </c>
    </row>
    <row r="25" ht="26.25" customHeight="1" spans="1:9">
      <c r="A25" s="13"/>
      <c r="B25" s="23"/>
      <c r="C25" s="19" t="s">
        <v>52</v>
      </c>
      <c r="D25" s="20"/>
      <c r="E25" s="17" t="s">
        <v>51</v>
      </c>
      <c r="F25" s="17">
        <v>1</v>
      </c>
      <c r="G25" s="21">
        <v>46.93</v>
      </c>
      <c r="H25" s="21">
        <f t="shared" si="1"/>
        <v>4.2237</v>
      </c>
      <c r="I25" s="21">
        <f t="shared" si="0"/>
        <v>51.1537</v>
      </c>
    </row>
    <row r="26" ht="63" customHeight="1" spans="1:9">
      <c r="A26" s="17">
        <v>21</v>
      </c>
      <c r="B26" s="18" t="s">
        <v>53</v>
      </c>
      <c r="C26" s="19" t="s">
        <v>54</v>
      </c>
      <c r="D26" s="20"/>
      <c r="E26" s="17" t="s">
        <v>46</v>
      </c>
      <c r="F26" s="17">
        <v>1</v>
      </c>
      <c r="G26" s="21">
        <v>51.93</v>
      </c>
      <c r="H26" s="21">
        <f t="shared" si="1"/>
        <v>4.6737</v>
      </c>
      <c r="I26" s="21">
        <f t="shared" si="0"/>
        <v>56.6037</v>
      </c>
    </row>
    <row r="27" ht="51.95" customHeight="1" spans="1:10">
      <c r="A27" s="17">
        <v>22</v>
      </c>
      <c r="B27" s="18" t="s">
        <v>55</v>
      </c>
      <c r="C27" s="19" t="s">
        <v>56</v>
      </c>
      <c r="D27" s="20"/>
      <c r="E27" s="17" t="s">
        <v>46</v>
      </c>
      <c r="F27" s="17">
        <v>1</v>
      </c>
      <c r="G27" s="21">
        <v>61.93</v>
      </c>
      <c r="H27" s="21">
        <f t="shared" si="1"/>
        <v>5.5737</v>
      </c>
      <c r="I27" s="21">
        <f t="shared" si="0"/>
        <v>67.5037</v>
      </c>
      <c r="J27" s="24"/>
    </row>
    <row r="28" ht="51" customHeight="1" spans="1:9">
      <c r="A28" s="17">
        <v>23</v>
      </c>
      <c r="B28" s="18" t="s">
        <v>57</v>
      </c>
      <c r="C28" s="19" t="s">
        <v>58</v>
      </c>
      <c r="D28" s="20"/>
      <c r="E28" s="17" t="s">
        <v>46</v>
      </c>
      <c r="F28" s="17">
        <v>1</v>
      </c>
      <c r="G28" s="21">
        <v>81.93</v>
      </c>
      <c r="H28" s="21">
        <f t="shared" si="1"/>
        <v>7.3737</v>
      </c>
      <c r="I28" s="21">
        <f t="shared" si="0"/>
        <v>89.3037</v>
      </c>
    </row>
    <row r="29" ht="54.95" customHeight="1" spans="1:9">
      <c r="A29" s="17">
        <v>24</v>
      </c>
      <c r="B29" s="18" t="s">
        <v>59</v>
      </c>
      <c r="C29" s="19" t="s">
        <v>60</v>
      </c>
      <c r="D29" s="20"/>
      <c r="E29" s="17" t="s">
        <v>46</v>
      </c>
      <c r="F29" s="17">
        <v>1</v>
      </c>
      <c r="G29" s="21">
        <v>81.93</v>
      </c>
      <c r="H29" s="21">
        <f t="shared" si="1"/>
        <v>7.3737</v>
      </c>
      <c r="I29" s="21">
        <f t="shared" si="0"/>
        <v>89.3037</v>
      </c>
    </row>
    <row r="30" ht="63" customHeight="1" spans="1:9">
      <c r="A30" s="17">
        <v>25</v>
      </c>
      <c r="B30" s="18" t="s">
        <v>61</v>
      </c>
      <c r="C30" s="19" t="s">
        <v>62</v>
      </c>
      <c r="D30" s="20"/>
      <c r="E30" s="17" t="s">
        <v>46</v>
      </c>
      <c r="F30" s="17">
        <v>1</v>
      </c>
      <c r="G30" s="21">
        <v>31.93</v>
      </c>
      <c r="H30" s="21">
        <f t="shared" si="1"/>
        <v>2.8737</v>
      </c>
      <c r="I30" s="21">
        <f t="shared" si="0"/>
        <v>34.8037</v>
      </c>
    </row>
    <row r="31" ht="63" customHeight="1" spans="1:9">
      <c r="A31" s="17">
        <v>26</v>
      </c>
      <c r="B31" s="18" t="s">
        <v>63</v>
      </c>
      <c r="C31" s="19" t="s">
        <v>64</v>
      </c>
      <c r="D31" s="20"/>
      <c r="E31" s="17" t="s">
        <v>46</v>
      </c>
      <c r="F31" s="17">
        <v>1</v>
      </c>
      <c r="G31" s="21">
        <v>36.93</v>
      </c>
      <c r="H31" s="21">
        <f t="shared" si="1"/>
        <v>3.3237</v>
      </c>
      <c r="I31" s="21">
        <f t="shared" si="0"/>
        <v>40.2537</v>
      </c>
    </row>
    <row r="32" ht="27" customHeight="1" spans="1:9">
      <c r="A32" s="17">
        <v>27</v>
      </c>
      <c r="B32" s="18" t="s">
        <v>65</v>
      </c>
      <c r="C32" s="19" t="s">
        <v>66</v>
      </c>
      <c r="D32" s="20"/>
      <c r="E32" s="17" t="s">
        <v>51</v>
      </c>
      <c r="F32" s="17">
        <v>1</v>
      </c>
      <c r="G32" s="21">
        <v>7.53</v>
      </c>
      <c r="H32" s="21">
        <f t="shared" si="1"/>
        <v>0.6777</v>
      </c>
      <c r="I32" s="21">
        <f t="shared" si="0"/>
        <v>8.2077</v>
      </c>
    </row>
    <row r="33" ht="48" customHeight="1" spans="1:9">
      <c r="A33" s="17">
        <v>28</v>
      </c>
      <c r="B33" s="18" t="s">
        <v>67</v>
      </c>
      <c r="C33" s="19" t="s">
        <v>68</v>
      </c>
      <c r="D33" s="20"/>
      <c r="E33" s="17" t="s">
        <v>51</v>
      </c>
      <c r="F33" s="17">
        <v>1</v>
      </c>
      <c r="G33" s="21">
        <v>11.65</v>
      </c>
      <c r="H33" s="21">
        <f t="shared" si="1"/>
        <v>1.0485</v>
      </c>
      <c r="I33" s="21">
        <f t="shared" si="0"/>
        <v>12.6985</v>
      </c>
    </row>
    <row r="34" ht="53.25" customHeight="1" spans="1:9">
      <c r="A34" s="17">
        <v>29</v>
      </c>
      <c r="B34" s="18" t="s">
        <v>69</v>
      </c>
      <c r="C34" s="19" t="s">
        <v>70</v>
      </c>
      <c r="D34" s="20"/>
      <c r="E34" s="17" t="s">
        <v>51</v>
      </c>
      <c r="F34" s="17">
        <v>1</v>
      </c>
      <c r="G34" s="21">
        <v>11.65</v>
      </c>
      <c r="H34" s="21">
        <f t="shared" si="1"/>
        <v>1.0485</v>
      </c>
      <c r="I34" s="21">
        <f t="shared" si="0"/>
        <v>12.6985</v>
      </c>
    </row>
    <row r="35" ht="44.1" customHeight="1" spans="1:9">
      <c r="A35" s="17">
        <v>30</v>
      </c>
      <c r="B35" s="18" t="s">
        <v>71</v>
      </c>
      <c r="C35" s="19" t="s">
        <v>72</v>
      </c>
      <c r="D35" s="20"/>
      <c r="E35" s="17" t="s">
        <v>51</v>
      </c>
      <c r="F35" s="17">
        <v>1</v>
      </c>
      <c r="G35" s="21">
        <v>41.93</v>
      </c>
      <c r="H35" s="21">
        <f t="shared" si="1"/>
        <v>3.7737</v>
      </c>
      <c r="I35" s="21">
        <f t="shared" si="0"/>
        <v>45.7037</v>
      </c>
    </row>
    <row r="36" ht="52.15" customHeight="1" spans="1:9">
      <c r="A36" s="17">
        <v>31</v>
      </c>
      <c r="B36" s="18" t="s">
        <v>73</v>
      </c>
      <c r="C36" s="19" t="s">
        <v>74</v>
      </c>
      <c r="D36" s="20"/>
      <c r="E36" s="17" t="s">
        <v>51</v>
      </c>
      <c r="F36" s="17">
        <v>1</v>
      </c>
      <c r="G36" s="21">
        <v>9.75</v>
      </c>
      <c r="H36" s="21">
        <f t="shared" si="1"/>
        <v>0.8775</v>
      </c>
      <c r="I36" s="21">
        <f t="shared" si="0"/>
        <v>10.6275</v>
      </c>
    </row>
    <row r="37" ht="53.45" customHeight="1" spans="1:9">
      <c r="A37" s="17">
        <v>32</v>
      </c>
      <c r="B37" s="18" t="s">
        <v>73</v>
      </c>
      <c r="C37" s="19" t="s">
        <v>75</v>
      </c>
      <c r="D37" s="20"/>
      <c r="E37" s="17" t="s">
        <v>51</v>
      </c>
      <c r="F37" s="17">
        <v>1</v>
      </c>
      <c r="G37" s="21">
        <v>12.75</v>
      </c>
      <c r="H37" s="21">
        <f t="shared" si="1"/>
        <v>1.1475</v>
      </c>
      <c r="I37" s="21">
        <f t="shared" si="0"/>
        <v>13.8975</v>
      </c>
    </row>
    <row r="38" ht="78.75" customHeight="1" spans="1:9">
      <c r="A38" s="17">
        <v>33</v>
      </c>
      <c r="B38" s="18" t="s">
        <v>76</v>
      </c>
      <c r="C38" s="19" t="s">
        <v>77</v>
      </c>
      <c r="D38" s="20"/>
      <c r="E38" s="17" t="s">
        <v>12</v>
      </c>
      <c r="F38" s="17">
        <v>1</v>
      </c>
      <c r="G38" s="21">
        <v>61.14</v>
      </c>
      <c r="H38" s="21">
        <f t="shared" si="1"/>
        <v>5.5026</v>
      </c>
      <c r="I38" s="21">
        <f t="shared" si="0"/>
        <v>66.6426</v>
      </c>
    </row>
    <row r="39" ht="75" customHeight="1" spans="1:9">
      <c r="A39" s="17">
        <v>34</v>
      </c>
      <c r="B39" s="18" t="s">
        <v>78</v>
      </c>
      <c r="C39" s="19" t="s">
        <v>79</v>
      </c>
      <c r="D39" s="20"/>
      <c r="E39" s="17" t="s">
        <v>12</v>
      </c>
      <c r="F39" s="17">
        <v>1</v>
      </c>
      <c r="G39" s="21">
        <v>149.89</v>
      </c>
      <c r="H39" s="21">
        <f t="shared" si="1"/>
        <v>13.4901</v>
      </c>
      <c r="I39" s="21">
        <f t="shared" si="0"/>
        <v>163.3801</v>
      </c>
    </row>
    <row r="40" ht="58.5" customHeight="1" spans="1:9">
      <c r="A40" s="17">
        <v>35</v>
      </c>
      <c r="B40" s="18" t="s">
        <v>80</v>
      </c>
      <c r="C40" s="19" t="s">
        <v>81</v>
      </c>
      <c r="D40" s="20"/>
      <c r="E40" s="17" t="s">
        <v>46</v>
      </c>
      <c r="F40" s="17">
        <v>1</v>
      </c>
      <c r="G40" s="21">
        <v>21.42</v>
      </c>
      <c r="H40" s="21">
        <f t="shared" si="1"/>
        <v>1.9278</v>
      </c>
      <c r="I40" s="21">
        <f t="shared" si="0"/>
        <v>23.3478</v>
      </c>
    </row>
    <row r="41" ht="51" customHeight="1" spans="1:9">
      <c r="A41" s="17">
        <v>36</v>
      </c>
      <c r="B41" s="18" t="s">
        <v>82</v>
      </c>
      <c r="C41" s="19" t="s">
        <v>83</v>
      </c>
      <c r="D41" s="20"/>
      <c r="E41" s="17" t="s">
        <v>51</v>
      </c>
      <c r="F41" s="17">
        <v>1</v>
      </c>
      <c r="G41" s="21">
        <v>21.42</v>
      </c>
      <c r="H41" s="21">
        <f t="shared" si="1"/>
        <v>1.9278</v>
      </c>
      <c r="I41" s="21">
        <f t="shared" si="0"/>
        <v>23.3478</v>
      </c>
    </row>
    <row r="42" ht="45" customHeight="1" spans="1:9">
      <c r="A42" s="17">
        <v>37</v>
      </c>
      <c r="B42" s="18" t="s">
        <v>84</v>
      </c>
      <c r="C42" s="19" t="s">
        <v>85</v>
      </c>
      <c r="D42" s="20"/>
      <c r="E42" s="17" t="s">
        <v>46</v>
      </c>
      <c r="F42" s="17">
        <v>1</v>
      </c>
      <c r="G42" s="21">
        <v>190.99</v>
      </c>
      <c r="H42" s="21">
        <f t="shared" si="1"/>
        <v>17.1891</v>
      </c>
      <c r="I42" s="21">
        <f t="shared" si="0"/>
        <v>208.1791</v>
      </c>
    </row>
    <row r="43" ht="41.25" customHeight="1" spans="1:9">
      <c r="A43" s="17">
        <v>38</v>
      </c>
      <c r="B43" s="18" t="s">
        <v>86</v>
      </c>
      <c r="C43" s="19" t="s">
        <v>87</v>
      </c>
      <c r="D43" s="20"/>
      <c r="E43" s="17" t="s">
        <v>88</v>
      </c>
      <c r="F43" s="17">
        <v>1</v>
      </c>
      <c r="G43" s="21">
        <v>21.42</v>
      </c>
      <c r="H43" s="21">
        <f t="shared" si="1"/>
        <v>1.9278</v>
      </c>
      <c r="I43" s="21">
        <f t="shared" si="0"/>
        <v>23.3478</v>
      </c>
    </row>
    <row r="44" ht="69.95" customHeight="1" spans="1:9">
      <c r="A44" s="17">
        <v>39</v>
      </c>
      <c r="B44" s="18" t="s">
        <v>89</v>
      </c>
      <c r="C44" s="19" t="s">
        <v>90</v>
      </c>
      <c r="D44" s="20"/>
      <c r="E44" s="17" t="s">
        <v>12</v>
      </c>
      <c r="F44" s="17">
        <v>1</v>
      </c>
      <c r="G44" s="21">
        <v>267.89</v>
      </c>
      <c r="H44" s="21">
        <f t="shared" si="1"/>
        <v>24.1101</v>
      </c>
      <c r="I44" s="21">
        <f t="shared" si="0"/>
        <v>292.0001</v>
      </c>
    </row>
    <row r="45" ht="51" customHeight="1" spans="1:9">
      <c r="A45" s="17">
        <v>40</v>
      </c>
      <c r="B45" s="18" t="s">
        <v>91</v>
      </c>
      <c r="C45" s="19" t="s">
        <v>92</v>
      </c>
      <c r="D45" s="20"/>
      <c r="E45" s="17" t="s">
        <v>12</v>
      </c>
      <c r="F45" s="17">
        <v>1</v>
      </c>
      <c r="G45" s="21">
        <v>385.75</v>
      </c>
      <c r="H45" s="21">
        <f t="shared" si="1"/>
        <v>34.7175</v>
      </c>
      <c r="I45" s="21">
        <f t="shared" si="0"/>
        <v>420.4675</v>
      </c>
    </row>
    <row r="46" ht="66.75" customHeight="1" spans="1:9">
      <c r="A46" s="17">
        <v>41</v>
      </c>
      <c r="B46" s="18" t="s">
        <v>93</v>
      </c>
      <c r="C46" s="19" t="s">
        <v>94</v>
      </c>
      <c r="D46" s="20"/>
      <c r="E46" s="17" t="s">
        <v>12</v>
      </c>
      <c r="F46" s="17">
        <v>1</v>
      </c>
      <c r="G46" s="21">
        <v>194.36</v>
      </c>
      <c r="H46" s="21">
        <f t="shared" si="1"/>
        <v>17.4924</v>
      </c>
      <c r="I46" s="21">
        <f t="shared" si="0"/>
        <v>211.8524</v>
      </c>
    </row>
    <row r="47" s="2" customFormat="1" ht="36.75" customHeight="1" spans="1:9">
      <c r="A47" s="17">
        <v>42</v>
      </c>
      <c r="B47" s="18" t="s">
        <v>95</v>
      </c>
      <c r="C47" s="19" t="s">
        <v>96</v>
      </c>
      <c r="D47" s="20"/>
      <c r="E47" s="17" t="s">
        <v>12</v>
      </c>
      <c r="F47" s="17">
        <v>1</v>
      </c>
      <c r="G47" s="21">
        <v>180.79</v>
      </c>
      <c r="H47" s="21">
        <f t="shared" si="1"/>
        <v>16.2711</v>
      </c>
      <c r="I47" s="21">
        <f t="shared" si="0"/>
        <v>197.0611</v>
      </c>
    </row>
    <row r="48" ht="45.95" customHeight="1" spans="1:9">
      <c r="A48" s="17">
        <v>43</v>
      </c>
      <c r="B48" s="18" t="s">
        <v>97</v>
      </c>
      <c r="C48" s="19" t="s">
        <v>98</v>
      </c>
      <c r="D48" s="20"/>
      <c r="E48" s="17" t="s">
        <v>12</v>
      </c>
      <c r="F48" s="17">
        <v>1</v>
      </c>
      <c r="G48" s="21">
        <v>302.62</v>
      </c>
      <c r="H48" s="21">
        <f t="shared" si="1"/>
        <v>27.2358</v>
      </c>
      <c r="I48" s="21">
        <f t="shared" si="0"/>
        <v>329.8558</v>
      </c>
    </row>
    <row r="49" ht="66" customHeight="1" spans="1:9">
      <c r="A49" s="17">
        <v>44</v>
      </c>
      <c r="B49" s="18" t="s">
        <v>99</v>
      </c>
      <c r="C49" s="19" t="s">
        <v>100</v>
      </c>
      <c r="D49" s="20"/>
      <c r="E49" s="17" t="s">
        <v>46</v>
      </c>
      <c r="F49" s="17">
        <v>1</v>
      </c>
      <c r="G49" s="21">
        <v>371.64</v>
      </c>
      <c r="H49" s="21">
        <f t="shared" si="1"/>
        <v>33.4476</v>
      </c>
      <c r="I49" s="21">
        <f t="shared" si="0"/>
        <v>405.0876</v>
      </c>
    </row>
    <row r="50" ht="27.6" customHeight="1" spans="1:9">
      <c r="A50" s="17">
        <v>45</v>
      </c>
      <c r="B50" s="18" t="s">
        <v>101</v>
      </c>
      <c r="C50" s="19" t="s">
        <v>102</v>
      </c>
      <c r="D50" s="20"/>
      <c r="E50" s="17" t="s">
        <v>46</v>
      </c>
      <c r="F50" s="17">
        <v>1</v>
      </c>
      <c r="G50" s="21">
        <v>8.16</v>
      </c>
      <c r="H50" s="21">
        <f t="shared" si="1"/>
        <v>0.7344</v>
      </c>
      <c r="I50" s="21">
        <f t="shared" si="0"/>
        <v>8.8944</v>
      </c>
    </row>
    <row r="51" ht="53.25" customHeight="1" spans="1:9">
      <c r="A51" s="17">
        <v>46</v>
      </c>
      <c r="B51" s="18" t="s">
        <v>103</v>
      </c>
      <c r="C51" s="19" t="s">
        <v>104</v>
      </c>
      <c r="D51" s="20"/>
      <c r="E51" s="17" t="s">
        <v>46</v>
      </c>
      <c r="F51" s="17">
        <v>1</v>
      </c>
      <c r="G51" s="21">
        <v>14.45</v>
      </c>
      <c r="H51" s="21">
        <f t="shared" si="1"/>
        <v>1.3005</v>
      </c>
      <c r="I51" s="21">
        <f t="shared" si="0"/>
        <v>15.7505</v>
      </c>
    </row>
    <row r="52" ht="28.5" customHeight="1" spans="1:9">
      <c r="A52" s="17">
        <v>47</v>
      </c>
      <c r="B52" s="18" t="s">
        <v>105</v>
      </c>
      <c r="C52" s="19" t="s">
        <v>106</v>
      </c>
      <c r="D52" s="20"/>
      <c r="E52" s="17" t="s">
        <v>46</v>
      </c>
      <c r="F52" s="17">
        <v>1</v>
      </c>
      <c r="G52" s="21">
        <v>18.45</v>
      </c>
      <c r="H52" s="21">
        <f t="shared" si="1"/>
        <v>1.6605</v>
      </c>
      <c r="I52" s="21">
        <f t="shared" si="0"/>
        <v>20.1105</v>
      </c>
    </row>
    <row r="53" ht="29.1" customHeight="1" spans="1:9">
      <c r="A53" s="17">
        <v>48</v>
      </c>
      <c r="B53" s="18" t="s">
        <v>107</v>
      </c>
      <c r="C53" s="19" t="s">
        <v>108</v>
      </c>
      <c r="D53" s="20"/>
      <c r="E53" s="17" t="s">
        <v>51</v>
      </c>
      <c r="F53" s="17">
        <v>1</v>
      </c>
      <c r="G53" s="21">
        <v>11.45</v>
      </c>
      <c r="H53" s="21">
        <f t="shared" si="1"/>
        <v>1.0305</v>
      </c>
      <c r="I53" s="21">
        <f t="shared" si="0"/>
        <v>12.4805</v>
      </c>
    </row>
    <row r="54" ht="24.75" customHeight="1" spans="1:9">
      <c r="A54" s="17">
        <v>49</v>
      </c>
      <c r="B54" s="18" t="s">
        <v>109</v>
      </c>
      <c r="C54" s="19" t="s">
        <v>110</v>
      </c>
      <c r="D54" s="20"/>
      <c r="E54" s="17" t="s">
        <v>17</v>
      </c>
      <c r="F54" s="17">
        <v>1</v>
      </c>
      <c r="G54" s="21">
        <v>21.66</v>
      </c>
      <c r="H54" s="21">
        <f t="shared" si="1"/>
        <v>1.9494</v>
      </c>
      <c r="I54" s="21">
        <f t="shared" si="0"/>
        <v>23.6094</v>
      </c>
    </row>
    <row r="55" ht="24.75" customHeight="1" spans="1:9">
      <c r="A55" s="17">
        <v>50</v>
      </c>
      <c r="B55" s="18" t="s">
        <v>109</v>
      </c>
      <c r="C55" s="19" t="s">
        <v>111</v>
      </c>
      <c r="D55" s="20"/>
      <c r="E55" s="17" t="s">
        <v>17</v>
      </c>
      <c r="F55" s="17">
        <v>1</v>
      </c>
      <c r="G55" s="21">
        <v>42.07</v>
      </c>
      <c r="H55" s="21">
        <f t="shared" si="1"/>
        <v>3.7863</v>
      </c>
      <c r="I55" s="21">
        <f t="shared" si="0"/>
        <v>45.8563</v>
      </c>
    </row>
    <row r="56" ht="24.75" customHeight="1" spans="1:9">
      <c r="A56" s="17">
        <v>51</v>
      </c>
      <c r="B56" s="18" t="s">
        <v>109</v>
      </c>
      <c r="C56" s="19" t="s">
        <v>112</v>
      </c>
      <c r="D56" s="20"/>
      <c r="E56" s="17" t="s">
        <v>17</v>
      </c>
      <c r="F56" s="17">
        <v>1</v>
      </c>
      <c r="G56" s="21">
        <v>12.65</v>
      </c>
      <c r="H56" s="21">
        <f t="shared" si="1"/>
        <v>1.1385</v>
      </c>
      <c r="I56" s="21">
        <f t="shared" si="0"/>
        <v>13.7885</v>
      </c>
    </row>
    <row r="57" ht="27" customHeight="1" spans="1:9">
      <c r="A57" s="17">
        <v>52</v>
      </c>
      <c r="B57" s="18" t="s">
        <v>113</v>
      </c>
      <c r="C57" s="19" t="s">
        <v>114</v>
      </c>
      <c r="D57" s="20"/>
      <c r="E57" s="17" t="s">
        <v>46</v>
      </c>
      <c r="F57" s="17">
        <v>1</v>
      </c>
      <c r="G57" s="21">
        <v>35</v>
      </c>
      <c r="H57" s="21">
        <f t="shared" si="1"/>
        <v>3.15</v>
      </c>
      <c r="I57" s="21">
        <f t="shared" si="0"/>
        <v>38.15</v>
      </c>
    </row>
    <row r="58" ht="27" customHeight="1" spans="1:9">
      <c r="A58" s="17">
        <v>53</v>
      </c>
      <c r="B58" s="18" t="s">
        <v>115</v>
      </c>
      <c r="C58" s="19" t="s">
        <v>116</v>
      </c>
      <c r="D58" s="20"/>
      <c r="E58" s="17" t="s">
        <v>117</v>
      </c>
      <c r="F58" s="17">
        <v>1</v>
      </c>
      <c r="G58" s="21">
        <v>30</v>
      </c>
      <c r="H58" s="21">
        <f t="shared" si="1"/>
        <v>2.7</v>
      </c>
      <c r="I58" s="21">
        <f t="shared" si="0"/>
        <v>32.7</v>
      </c>
    </row>
    <row r="59" ht="54" customHeight="1" spans="1:9">
      <c r="A59" s="17">
        <v>54</v>
      </c>
      <c r="B59" s="18" t="s">
        <v>118</v>
      </c>
      <c r="C59" s="19" t="s">
        <v>119</v>
      </c>
      <c r="D59" s="20"/>
      <c r="E59" s="17" t="s">
        <v>88</v>
      </c>
      <c r="F59" s="17">
        <v>1</v>
      </c>
      <c r="G59" s="21">
        <v>25</v>
      </c>
      <c r="H59" s="21">
        <f t="shared" si="1"/>
        <v>2.25</v>
      </c>
      <c r="I59" s="21">
        <f t="shared" si="0"/>
        <v>27.25</v>
      </c>
    </row>
    <row r="60" ht="27.75" customHeight="1" spans="1:9">
      <c r="A60" s="17">
        <v>55</v>
      </c>
      <c r="B60" s="18" t="s">
        <v>120</v>
      </c>
      <c r="C60" s="19" t="s">
        <v>121</v>
      </c>
      <c r="D60" s="20"/>
      <c r="E60" s="17" t="s">
        <v>46</v>
      </c>
      <c r="F60" s="17">
        <v>1</v>
      </c>
      <c r="G60" s="21">
        <v>35</v>
      </c>
      <c r="H60" s="21">
        <f t="shared" si="1"/>
        <v>3.15</v>
      </c>
      <c r="I60" s="21">
        <f t="shared" si="0"/>
        <v>38.15</v>
      </c>
    </row>
    <row r="61" ht="36.75" customHeight="1" spans="1:9">
      <c r="A61" s="17">
        <v>56</v>
      </c>
      <c r="B61" s="18" t="s">
        <v>122</v>
      </c>
      <c r="C61" s="19" t="s">
        <v>123</v>
      </c>
      <c r="D61" s="20"/>
      <c r="E61" s="17" t="s">
        <v>124</v>
      </c>
      <c r="F61" s="17">
        <v>1</v>
      </c>
      <c r="G61" s="21">
        <v>30</v>
      </c>
      <c r="H61" s="21">
        <f t="shared" si="1"/>
        <v>2.7</v>
      </c>
      <c r="I61" s="21">
        <f t="shared" si="0"/>
        <v>32.7</v>
      </c>
    </row>
    <row r="62" ht="36.75" customHeight="1" spans="1:9">
      <c r="A62" s="9">
        <v>57</v>
      </c>
      <c r="B62" s="22" t="s">
        <v>125</v>
      </c>
      <c r="C62" s="19" t="s">
        <v>126</v>
      </c>
      <c r="D62" s="20"/>
      <c r="E62" s="17" t="s">
        <v>127</v>
      </c>
      <c r="F62" s="17">
        <v>1</v>
      </c>
      <c r="G62" s="21"/>
      <c r="H62" s="21">
        <f t="shared" si="1"/>
        <v>0</v>
      </c>
      <c r="I62" s="21">
        <v>15</v>
      </c>
    </row>
    <row r="63" ht="38.25" customHeight="1" spans="1:9">
      <c r="A63" s="13"/>
      <c r="B63" s="23"/>
      <c r="C63" s="19" t="s">
        <v>128</v>
      </c>
      <c r="D63" s="20"/>
      <c r="E63" s="17" t="s">
        <v>127</v>
      </c>
      <c r="F63" s="17">
        <v>1</v>
      </c>
      <c r="G63" s="21"/>
      <c r="H63" s="21">
        <f t="shared" si="1"/>
        <v>0</v>
      </c>
      <c r="I63" s="21">
        <v>20</v>
      </c>
    </row>
    <row r="64" ht="24.75" customHeight="1" spans="1:9">
      <c r="A64" s="17">
        <v>58</v>
      </c>
      <c r="B64" s="18" t="s">
        <v>129</v>
      </c>
      <c r="C64" s="19" t="s">
        <v>130</v>
      </c>
      <c r="D64" s="20"/>
      <c r="E64" s="17" t="s">
        <v>51</v>
      </c>
      <c r="F64" s="17">
        <v>1</v>
      </c>
      <c r="G64" s="21">
        <v>8.84</v>
      </c>
      <c r="H64" s="21">
        <f t="shared" si="1"/>
        <v>0.7956</v>
      </c>
      <c r="I64" s="21">
        <f t="shared" si="0"/>
        <v>9.6356</v>
      </c>
    </row>
    <row r="65" ht="24.75" customHeight="1" spans="1:9">
      <c r="A65" s="17">
        <v>59</v>
      </c>
      <c r="B65" s="18" t="s">
        <v>131</v>
      </c>
      <c r="C65" s="19" t="s">
        <v>132</v>
      </c>
      <c r="D65" s="20"/>
      <c r="E65" s="17" t="s">
        <v>133</v>
      </c>
      <c r="F65" s="17">
        <v>1</v>
      </c>
      <c r="G65" s="21"/>
      <c r="H65" s="21">
        <f t="shared" si="1"/>
        <v>0</v>
      </c>
      <c r="I65" s="21">
        <v>320</v>
      </c>
    </row>
    <row r="66" s="3" customFormat="1" ht="26.25" customHeight="1" spans="1:9">
      <c r="A66" s="17">
        <v>60</v>
      </c>
      <c r="B66" s="18" t="s">
        <v>134</v>
      </c>
      <c r="C66" s="19" t="s">
        <v>134</v>
      </c>
      <c r="D66" s="20"/>
      <c r="E66" s="17" t="s">
        <v>133</v>
      </c>
      <c r="F66" s="17">
        <v>1</v>
      </c>
      <c r="G66" s="21"/>
      <c r="H66" s="21">
        <f t="shared" si="1"/>
        <v>0</v>
      </c>
      <c r="I66" s="21">
        <v>220</v>
      </c>
    </row>
    <row r="67" ht="36.75" customHeight="1" spans="1:9">
      <c r="A67" s="9">
        <v>61</v>
      </c>
      <c r="B67" s="22" t="s">
        <v>135</v>
      </c>
      <c r="C67" s="25" t="s">
        <v>136</v>
      </c>
      <c r="D67" s="9" t="s">
        <v>137</v>
      </c>
      <c r="E67" s="17" t="s">
        <v>12</v>
      </c>
      <c r="F67" s="17">
        <v>1</v>
      </c>
      <c r="G67" s="21">
        <v>8.14</v>
      </c>
      <c r="H67" s="21">
        <f t="shared" si="1"/>
        <v>0.7326</v>
      </c>
      <c r="I67" s="21">
        <f t="shared" si="0"/>
        <v>8.8726</v>
      </c>
    </row>
    <row r="68" ht="39.75" customHeight="1" spans="1:9">
      <c r="A68" s="26"/>
      <c r="B68" s="27"/>
      <c r="C68" s="18" t="s">
        <v>138</v>
      </c>
      <c r="D68" s="26"/>
      <c r="E68" s="17" t="s">
        <v>12</v>
      </c>
      <c r="F68" s="17">
        <v>1</v>
      </c>
      <c r="G68" s="21">
        <v>12.41</v>
      </c>
      <c r="H68" s="21">
        <f t="shared" si="1"/>
        <v>1.1169</v>
      </c>
      <c r="I68" s="21">
        <f t="shared" si="0"/>
        <v>13.5269</v>
      </c>
    </row>
    <row r="69" ht="42" customHeight="1" spans="1:9">
      <c r="A69" s="13"/>
      <c r="B69" s="23"/>
      <c r="C69" s="18" t="s">
        <v>139</v>
      </c>
      <c r="D69" s="13"/>
      <c r="E69" s="17" t="s">
        <v>12</v>
      </c>
      <c r="F69" s="17">
        <v>1</v>
      </c>
      <c r="G69" s="21">
        <v>10.97</v>
      </c>
      <c r="H69" s="21">
        <f t="shared" si="1"/>
        <v>0.9873</v>
      </c>
      <c r="I69" s="21">
        <f t="shared" si="0"/>
        <v>11.9573</v>
      </c>
    </row>
    <row r="70" ht="37.15" customHeight="1" spans="1:9">
      <c r="A70" s="9">
        <v>62</v>
      </c>
      <c r="B70" s="22" t="s">
        <v>135</v>
      </c>
      <c r="C70" s="18" t="s">
        <v>140</v>
      </c>
      <c r="D70" s="9" t="s">
        <v>141</v>
      </c>
      <c r="E70" s="17" t="s">
        <v>12</v>
      </c>
      <c r="F70" s="17">
        <v>1</v>
      </c>
      <c r="G70" s="21">
        <f>8.14*0.85</f>
        <v>6.919</v>
      </c>
      <c r="H70" s="21">
        <f t="shared" si="1"/>
        <v>0.62271</v>
      </c>
      <c r="I70" s="21">
        <f t="shared" ref="I70:I133" si="2">G70+H70</f>
        <v>7.54171</v>
      </c>
    </row>
    <row r="71" ht="36.75" customHeight="1" spans="1:9">
      <c r="A71" s="26"/>
      <c r="B71" s="27"/>
      <c r="C71" s="18" t="s">
        <v>142</v>
      </c>
      <c r="D71" s="26"/>
      <c r="E71" s="17" t="s">
        <v>12</v>
      </c>
      <c r="F71" s="17">
        <v>1</v>
      </c>
      <c r="G71" s="21">
        <f>0.85*12.41</f>
        <v>10.5485</v>
      </c>
      <c r="H71" s="21">
        <f t="shared" ref="H71:H134" si="3">G71*0.09</f>
        <v>0.949365</v>
      </c>
      <c r="I71" s="21">
        <f t="shared" si="2"/>
        <v>11.497865</v>
      </c>
    </row>
    <row r="72" ht="36.75" customHeight="1" spans="1:9">
      <c r="A72" s="13"/>
      <c r="B72" s="23"/>
      <c r="C72" s="18" t="s">
        <v>139</v>
      </c>
      <c r="D72" s="13"/>
      <c r="E72" s="17" t="s">
        <v>12</v>
      </c>
      <c r="F72" s="17">
        <v>1</v>
      </c>
      <c r="G72" s="21">
        <f>0.85*10.97</f>
        <v>9.3245</v>
      </c>
      <c r="H72" s="21">
        <f t="shared" si="3"/>
        <v>0.839205</v>
      </c>
      <c r="I72" s="21">
        <f t="shared" si="2"/>
        <v>10.163705</v>
      </c>
    </row>
    <row r="73" ht="33.75" customHeight="1" spans="1:9">
      <c r="A73" s="9">
        <v>63</v>
      </c>
      <c r="B73" s="22" t="s">
        <v>143</v>
      </c>
      <c r="C73" s="18" t="s">
        <v>140</v>
      </c>
      <c r="D73" s="9" t="s">
        <v>144</v>
      </c>
      <c r="E73" s="17" t="s">
        <v>12</v>
      </c>
      <c r="F73" s="17">
        <v>1</v>
      </c>
      <c r="G73" s="21">
        <v>8.14</v>
      </c>
      <c r="H73" s="21">
        <f t="shared" si="3"/>
        <v>0.7326</v>
      </c>
      <c r="I73" s="21">
        <f t="shared" si="2"/>
        <v>8.8726</v>
      </c>
    </row>
    <row r="74" ht="34.5" customHeight="1" spans="1:9">
      <c r="A74" s="26"/>
      <c r="B74" s="27"/>
      <c r="C74" s="18" t="s">
        <v>145</v>
      </c>
      <c r="D74" s="26"/>
      <c r="E74" s="17" t="s">
        <v>12</v>
      </c>
      <c r="F74" s="17">
        <v>1</v>
      </c>
      <c r="G74" s="21">
        <v>12.41</v>
      </c>
      <c r="H74" s="21">
        <f t="shared" si="3"/>
        <v>1.1169</v>
      </c>
      <c r="I74" s="21">
        <f t="shared" si="2"/>
        <v>13.5269</v>
      </c>
    </row>
    <row r="75" ht="39.75" customHeight="1" spans="1:9">
      <c r="A75" s="13"/>
      <c r="B75" s="23"/>
      <c r="C75" s="18" t="s">
        <v>146</v>
      </c>
      <c r="D75" s="13"/>
      <c r="E75" s="17" t="s">
        <v>12</v>
      </c>
      <c r="F75" s="17">
        <v>1</v>
      </c>
      <c r="G75" s="21">
        <v>19.32</v>
      </c>
      <c r="H75" s="21">
        <f t="shared" si="3"/>
        <v>1.7388</v>
      </c>
      <c r="I75" s="21">
        <f t="shared" si="2"/>
        <v>21.0588</v>
      </c>
    </row>
    <row r="76" ht="33.75" customHeight="1" spans="1:9">
      <c r="A76" s="9">
        <v>64</v>
      </c>
      <c r="B76" s="22" t="s">
        <v>143</v>
      </c>
      <c r="C76" s="18" t="s">
        <v>140</v>
      </c>
      <c r="D76" s="9" t="s">
        <v>141</v>
      </c>
      <c r="E76" s="17" t="s">
        <v>12</v>
      </c>
      <c r="F76" s="17">
        <v>1</v>
      </c>
      <c r="G76" s="21">
        <f>0.85*8.14</f>
        <v>6.919</v>
      </c>
      <c r="H76" s="21">
        <f t="shared" si="3"/>
        <v>0.62271</v>
      </c>
      <c r="I76" s="21">
        <f t="shared" si="2"/>
        <v>7.54171</v>
      </c>
    </row>
    <row r="77" ht="34.5" customHeight="1" spans="1:9">
      <c r="A77" s="26"/>
      <c r="B77" s="27"/>
      <c r="C77" s="18" t="s">
        <v>145</v>
      </c>
      <c r="D77" s="26"/>
      <c r="E77" s="17" t="s">
        <v>12</v>
      </c>
      <c r="F77" s="17">
        <v>1</v>
      </c>
      <c r="G77" s="21">
        <f>0.85*12.41</f>
        <v>10.5485</v>
      </c>
      <c r="H77" s="21">
        <f t="shared" si="3"/>
        <v>0.949365</v>
      </c>
      <c r="I77" s="21">
        <f t="shared" si="2"/>
        <v>11.497865</v>
      </c>
    </row>
    <row r="78" ht="39.75" customHeight="1" spans="1:9">
      <c r="A78" s="13"/>
      <c r="B78" s="23"/>
      <c r="C78" s="18" t="s">
        <v>146</v>
      </c>
      <c r="D78" s="13"/>
      <c r="E78" s="17" t="s">
        <v>12</v>
      </c>
      <c r="F78" s="17">
        <v>1</v>
      </c>
      <c r="G78" s="21">
        <f>0.85*19.32</f>
        <v>16.422</v>
      </c>
      <c r="H78" s="21">
        <f t="shared" si="3"/>
        <v>1.47798</v>
      </c>
      <c r="I78" s="21">
        <f t="shared" si="2"/>
        <v>17.89998</v>
      </c>
    </row>
    <row r="79" ht="36" customHeight="1" spans="1:9">
      <c r="A79" s="9">
        <v>65</v>
      </c>
      <c r="B79" s="22" t="s">
        <v>147</v>
      </c>
      <c r="C79" s="18" t="s">
        <v>140</v>
      </c>
      <c r="D79" s="9" t="s">
        <v>144</v>
      </c>
      <c r="E79" s="17" t="s">
        <v>12</v>
      </c>
      <c r="F79" s="17">
        <v>1</v>
      </c>
      <c r="G79" s="21">
        <v>12.26</v>
      </c>
      <c r="H79" s="21">
        <f t="shared" si="3"/>
        <v>1.1034</v>
      </c>
      <c r="I79" s="21">
        <f t="shared" si="2"/>
        <v>13.3634</v>
      </c>
    </row>
    <row r="80" ht="39.6" customHeight="1" spans="1:9">
      <c r="A80" s="26"/>
      <c r="B80" s="27"/>
      <c r="C80" s="18" t="s">
        <v>142</v>
      </c>
      <c r="D80" s="26"/>
      <c r="E80" s="17" t="s">
        <v>12</v>
      </c>
      <c r="F80" s="17">
        <v>1</v>
      </c>
      <c r="G80" s="21">
        <v>14.75</v>
      </c>
      <c r="H80" s="21">
        <f t="shared" si="3"/>
        <v>1.3275</v>
      </c>
      <c r="I80" s="21">
        <f t="shared" si="2"/>
        <v>16.0775</v>
      </c>
    </row>
    <row r="81" ht="36" customHeight="1" spans="1:9">
      <c r="A81" s="13"/>
      <c r="B81" s="23"/>
      <c r="C81" s="18" t="s">
        <v>148</v>
      </c>
      <c r="D81" s="13"/>
      <c r="E81" s="17" t="s">
        <v>12</v>
      </c>
      <c r="F81" s="17">
        <v>1</v>
      </c>
      <c r="G81" s="21">
        <v>14.3</v>
      </c>
      <c r="H81" s="21">
        <f t="shared" si="3"/>
        <v>1.287</v>
      </c>
      <c r="I81" s="21">
        <f t="shared" si="2"/>
        <v>15.587</v>
      </c>
    </row>
    <row r="82" ht="36" customHeight="1" spans="1:9">
      <c r="A82" s="9">
        <v>66</v>
      </c>
      <c r="B82" s="22" t="s">
        <v>147</v>
      </c>
      <c r="C82" s="18" t="s">
        <v>140</v>
      </c>
      <c r="D82" s="9" t="s">
        <v>141</v>
      </c>
      <c r="E82" s="17" t="s">
        <v>12</v>
      </c>
      <c r="F82" s="17">
        <v>1</v>
      </c>
      <c r="G82" s="21">
        <f>0.85*12.26</f>
        <v>10.421</v>
      </c>
      <c r="H82" s="21">
        <f t="shared" si="3"/>
        <v>0.93789</v>
      </c>
      <c r="I82" s="21">
        <f t="shared" si="2"/>
        <v>11.35889</v>
      </c>
    </row>
    <row r="83" ht="36" customHeight="1" spans="1:9">
      <c r="A83" s="26"/>
      <c r="B83" s="27"/>
      <c r="C83" s="18" t="s">
        <v>142</v>
      </c>
      <c r="D83" s="26"/>
      <c r="E83" s="17" t="s">
        <v>12</v>
      </c>
      <c r="F83" s="17">
        <v>1</v>
      </c>
      <c r="G83" s="21">
        <f>0.85*14.75</f>
        <v>12.5375</v>
      </c>
      <c r="H83" s="21">
        <f t="shared" si="3"/>
        <v>1.128375</v>
      </c>
      <c r="I83" s="21">
        <f t="shared" si="2"/>
        <v>13.665875</v>
      </c>
    </row>
    <row r="84" ht="40.9" customHeight="1" spans="1:9">
      <c r="A84" s="13"/>
      <c r="B84" s="23"/>
      <c r="C84" s="18" t="s">
        <v>148</v>
      </c>
      <c r="D84" s="13"/>
      <c r="E84" s="17" t="s">
        <v>12</v>
      </c>
      <c r="F84" s="17">
        <v>1</v>
      </c>
      <c r="G84" s="21">
        <f>0.85*14.3</f>
        <v>12.155</v>
      </c>
      <c r="H84" s="21">
        <f t="shared" si="3"/>
        <v>1.09395</v>
      </c>
      <c r="I84" s="21">
        <f t="shared" si="2"/>
        <v>13.24895</v>
      </c>
    </row>
    <row r="85" ht="24.75" customHeight="1" spans="1:9">
      <c r="A85" s="9">
        <v>67</v>
      </c>
      <c r="B85" s="22" t="s">
        <v>149</v>
      </c>
      <c r="C85" s="18" t="s">
        <v>150</v>
      </c>
      <c r="D85" s="9" t="s">
        <v>151</v>
      </c>
      <c r="E85" s="17" t="s">
        <v>12</v>
      </c>
      <c r="F85" s="17">
        <v>1</v>
      </c>
      <c r="G85" s="21">
        <v>22.58</v>
      </c>
      <c r="H85" s="21">
        <f t="shared" si="3"/>
        <v>2.0322</v>
      </c>
      <c r="I85" s="21">
        <f t="shared" si="2"/>
        <v>24.6122</v>
      </c>
    </row>
    <row r="86" ht="27" customHeight="1" spans="1:9">
      <c r="A86" s="26"/>
      <c r="B86" s="27"/>
      <c r="C86" s="18" t="s">
        <v>152</v>
      </c>
      <c r="D86" s="26"/>
      <c r="E86" s="17" t="s">
        <v>12</v>
      </c>
      <c r="F86" s="17">
        <v>1</v>
      </c>
      <c r="G86" s="21">
        <v>7.89</v>
      </c>
      <c r="H86" s="21">
        <f t="shared" si="3"/>
        <v>0.7101</v>
      </c>
      <c r="I86" s="21">
        <f t="shared" si="2"/>
        <v>8.6001</v>
      </c>
    </row>
    <row r="87" ht="28.5" customHeight="1" spans="1:9">
      <c r="A87" s="13"/>
      <c r="B87" s="23"/>
      <c r="C87" s="18" t="s">
        <v>153</v>
      </c>
      <c r="D87" s="13"/>
      <c r="E87" s="17" t="s">
        <v>12</v>
      </c>
      <c r="F87" s="17">
        <v>1</v>
      </c>
      <c r="G87" s="21">
        <v>9.46</v>
      </c>
      <c r="H87" s="21">
        <f t="shared" si="3"/>
        <v>0.8514</v>
      </c>
      <c r="I87" s="21">
        <f t="shared" si="2"/>
        <v>10.3114</v>
      </c>
    </row>
    <row r="88" ht="39" customHeight="1" spans="1:9">
      <c r="A88" s="17">
        <v>68</v>
      </c>
      <c r="B88" s="18" t="s">
        <v>154</v>
      </c>
      <c r="C88" s="19" t="s">
        <v>155</v>
      </c>
      <c r="D88" s="20"/>
      <c r="E88" s="17" t="s">
        <v>12</v>
      </c>
      <c r="F88" s="17">
        <v>1</v>
      </c>
      <c r="G88" s="21">
        <f>(9.57+11.46)/2</f>
        <v>10.515</v>
      </c>
      <c r="H88" s="21">
        <f t="shared" si="3"/>
        <v>0.94635</v>
      </c>
      <c r="I88" s="21">
        <f t="shared" si="2"/>
        <v>11.46135</v>
      </c>
    </row>
    <row r="89" ht="31.5" customHeight="1" spans="1:9">
      <c r="A89" s="17">
        <v>69</v>
      </c>
      <c r="B89" s="18" t="s">
        <v>156</v>
      </c>
      <c r="C89" s="19" t="s">
        <v>157</v>
      </c>
      <c r="D89" s="20"/>
      <c r="E89" s="17" t="s">
        <v>158</v>
      </c>
      <c r="F89" s="17">
        <v>1</v>
      </c>
      <c r="G89" s="21">
        <v>102.19</v>
      </c>
      <c r="H89" s="21">
        <f t="shared" si="3"/>
        <v>9.1971</v>
      </c>
      <c r="I89" s="21">
        <f t="shared" si="2"/>
        <v>111.3871</v>
      </c>
    </row>
    <row r="90" ht="39.75" customHeight="1" spans="1:9">
      <c r="A90" s="17">
        <v>70</v>
      </c>
      <c r="B90" s="18" t="s">
        <v>159</v>
      </c>
      <c r="C90" s="19" t="s">
        <v>160</v>
      </c>
      <c r="D90" s="20"/>
      <c r="E90" s="17" t="s">
        <v>12</v>
      </c>
      <c r="F90" s="17">
        <v>1</v>
      </c>
      <c r="G90" s="21">
        <v>144.75</v>
      </c>
      <c r="H90" s="21">
        <f t="shared" si="3"/>
        <v>13.0275</v>
      </c>
      <c r="I90" s="21">
        <f t="shared" si="2"/>
        <v>157.7775</v>
      </c>
    </row>
    <row r="91" ht="39.75" customHeight="1" spans="1:9">
      <c r="A91" s="17">
        <v>71</v>
      </c>
      <c r="B91" s="18" t="s">
        <v>161</v>
      </c>
      <c r="C91" s="19" t="s">
        <v>162</v>
      </c>
      <c r="D91" s="20"/>
      <c r="E91" s="17" t="s">
        <v>12</v>
      </c>
      <c r="F91" s="17">
        <v>1</v>
      </c>
      <c r="G91" s="21">
        <v>146.14</v>
      </c>
      <c r="H91" s="21">
        <f t="shared" si="3"/>
        <v>13.1526</v>
      </c>
      <c r="I91" s="21">
        <f t="shared" si="2"/>
        <v>159.2926</v>
      </c>
    </row>
    <row r="92" ht="41.25" customHeight="1" spans="1:9">
      <c r="A92" s="17">
        <v>72</v>
      </c>
      <c r="B92" s="18" t="s">
        <v>163</v>
      </c>
      <c r="C92" s="19" t="s">
        <v>164</v>
      </c>
      <c r="D92" s="20"/>
      <c r="E92" s="17" t="s">
        <v>12</v>
      </c>
      <c r="F92" s="17">
        <v>1</v>
      </c>
      <c r="G92" s="21">
        <v>7.65</v>
      </c>
      <c r="H92" s="21">
        <f t="shared" si="3"/>
        <v>0.6885</v>
      </c>
      <c r="I92" s="21">
        <f t="shared" si="2"/>
        <v>8.3385</v>
      </c>
    </row>
    <row r="93" ht="41.25" customHeight="1" spans="1:9">
      <c r="A93" s="17">
        <v>73</v>
      </c>
      <c r="B93" s="18" t="s">
        <v>165</v>
      </c>
      <c r="C93" s="19" t="s">
        <v>166</v>
      </c>
      <c r="D93" s="20"/>
      <c r="E93" s="17" t="s">
        <v>12</v>
      </c>
      <c r="F93" s="17">
        <v>1</v>
      </c>
      <c r="G93" s="21">
        <v>8.79</v>
      </c>
      <c r="H93" s="21">
        <f t="shared" si="3"/>
        <v>0.7911</v>
      </c>
      <c r="I93" s="21">
        <f t="shared" si="2"/>
        <v>9.5811</v>
      </c>
    </row>
    <row r="94" ht="41.25" customHeight="1" spans="1:9">
      <c r="A94" s="17">
        <v>74</v>
      </c>
      <c r="B94" s="18" t="s">
        <v>167</v>
      </c>
      <c r="C94" s="19" t="s">
        <v>166</v>
      </c>
      <c r="D94" s="20"/>
      <c r="E94" s="17" t="s">
        <v>12</v>
      </c>
      <c r="F94" s="17">
        <v>1</v>
      </c>
      <c r="G94" s="21">
        <v>13.44</v>
      </c>
      <c r="H94" s="21">
        <f t="shared" si="3"/>
        <v>1.2096</v>
      </c>
      <c r="I94" s="21">
        <f t="shared" si="2"/>
        <v>14.6496</v>
      </c>
    </row>
    <row r="95" ht="61.5" customHeight="1" spans="1:9">
      <c r="A95" s="17">
        <v>75</v>
      </c>
      <c r="B95" s="18" t="s">
        <v>168</v>
      </c>
      <c r="C95" s="19" t="s">
        <v>169</v>
      </c>
      <c r="D95" s="20"/>
      <c r="E95" s="17" t="s">
        <v>12</v>
      </c>
      <c r="F95" s="17">
        <v>1</v>
      </c>
      <c r="G95" s="21">
        <v>31.33</v>
      </c>
      <c r="H95" s="21">
        <f t="shared" si="3"/>
        <v>2.8197</v>
      </c>
      <c r="I95" s="21">
        <f t="shared" si="2"/>
        <v>34.1497</v>
      </c>
    </row>
    <row r="96" ht="54" customHeight="1" spans="1:9">
      <c r="A96" s="17">
        <v>76</v>
      </c>
      <c r="B96" s="18" t="s">
        <v>170</v>
      </c>
      <c r="C96" s="19" t="s">
        <v>171</v>
      </c>
      <c r="D96" s="20"/>
      <c r="E96" s="17" t="s">
        <v>12</v>
      </c>
      <c r="F96" s="17">
        <v>1</v>
      </c>
      <c r="G96" s="21">
        <v>20.99</v>
      </c>
      <c r="H96" s="21">
        <f t="shared" si="3"/>
        <v>1.8891</v>
      </c>
      <c r="I96" s="21">
        <f t="shared" si="2"/>
        <v>22.8791</v>
      </c>
    </row>
    <row r="97" ht="66.75" customHeight="1" spans="1:9">
      <c r="A97" s="17">
        <v>77</v>
      </c>
      <c r="B97" s="18" t="s">
        <v>168</v>
      </c>
      <c r="C97" s="19" t="s">
        <v>172</v>
      </c>
      <c r="D97" s="20"/>
      <c r="E97" s="17" t="s">
        <v>12</v>
      </c>
      <c r="F97" s="17">
        <v>1</v>
      </c>
      <c r="G97" s="21">
        <f>31.33*0.85</f>
        <v>26.6305</v>
      </c>
      <c r="H97" s="21">
        <f t="shared" si="3"/>
        <v>2.396745</v>
      </c>
      <c r="I97" s="21">
        <f t="shared" si="2"/>
        <v>29.027245</v>
      </c>
    </row>
    <row r="98" ht="54" customHeight="1" spans="1:9">
      <c r="A98" s="17">
        <v>78</v>
      </c>
      <c r="B98" s="18" t="s">
        <v>170</v>
      </c>
      <c r="C98" s="19" t="s">
        <v>173</v>
      </c>
      <c r="D98" s="20"/>
      <c r="E98" s="17" t="s">
        <v>12</v>
      </c>
      <c r="F98" s="17">
        <v>1</v>
      </c>
      <c r="G98" s="21">
        <f>20.99*0.85</f>
        <v>17.8415</v>
      </c>
      <c r="H98" s="21">
        <f t="shared" si="3"/>
        <v>1.605735</v>
      </c>
      <c r="I98" s="21">
        <f t="shared" si="2"/>
        <v>19.447235</v>
      </c>
    </row>
    <row r="99" ht="28.5" customHeight="1" spans="1:9">
      <c r="A99" s="17">
        <v>79</v>
      </c>
      <c r="B99" s="18" t="s">
        <v>174</v>
      </c>
      <c r="C99" s="19" t="s">
        <v>175</v>
      </c>
      <c r="D99" s="20"/>
      <c r="E99" s="17" t="s">
        <v>12</v>
      </c>
      <c r="F99" s="17">
        <v>1</v>
      </c>
      <c r="G99" s="21">
        <v>25.94</v>
      </c>
      <c r="H99" s="21">
        <f t="shared" si="3"/>
        <v>2.3346</v>
      </c>
      <c r="I99" s="21">
        <f t="shared" si="2"/>
        <v>28.2746</v>
      </c>
    </row>
    <row r="100" ht="28.5" customHeight="1" spans="1:9">
      <c r="A100" s="17">
        <v>80</v>
      </c>
      <c r="B100" s="18" t="s">
        <v>176</v>
      </c>
      <c r="C100" s="19" t="s">
        <v>177</v>
      </c>
      <c r="D100" s="20"/>
      <c r="E100" s="17" t="s">
        <v>17</v>
      </c>
      <c r="F100" s="17">
        <v>1</v>
      </c>
      <c r="G100" s="21">
        <v>28.56</v>
      </c>
      <c r="H100" s="21">
        <f t="shared" si="3"/>
        <v>2.5704</v>
      </c>
      <c r="I100" s="21">
        <f t="shared" si="2"/>
        <v>31.1304</v>
      </c>
    </row>
    <row r="101" ht="28.5" customHeight="1" spans="1:9">
      <c r="A101" s="17">
        <v>81</v>
      </c>
      <c r="B101" s="18" t="s">
        <v>178</v>
      </c>
      <c r="C101" s="19" t="s">
        <v>179</v>
      </c>
      <c r="D101" s="20"/>
      <c r="E101" s="17" t="s">
        <v>158</v>
      </c>
      <c r="F101" s="17">
        <v>1</v>
      </c>
      <c r="G101" s="21">
        <v>21.84</v>
      </c>
      <c r="H101" s="21">
        <f t="shared" si="3"/>
        <v>1.9656</v>
      </c>
      <c r="I101" s="21">
        <f t="shared" si="2"/>
        <v>23.8056</v>
      </c>
    </row>
    <row r="102" ht="28.5" customHeight="1" spans="1:9">
      <c r="A102" s="17">
        <v>82</v>
      </c>
      <c r="B102" s="18" t="s">
        <v>180</v>
      </c>
      <c r="C102" s="19" t="s">
        <v>181</v>
      </c>
      <c r="D102" s="20"/>
      <c r="E102" s="17" t="s">
        <v>158</v>
      </c>
      <c r="F102" s="17">
        <v>1</v>
      </c>
      <c r="G102" s="21">
        <v>42.36</v>
      </c>
      <c r="H102" s="21">
        <f t="shared" si="3"/>
        <v>3.8124</v>
      </c>
      <c r="I102" s="21">
        <f t="shared" si="2"/>
        <v>46.1724</v>
      </c>
    </row>
    <row r="103" ht="28.5" customHeight="1" spans="1:9">
      <c r="A103" s="17">
        <v>83</v>
      </c>
      <c r="B103" s="18" t="s">
        <v>178</v>
      </c>
      <c r="C103" s="19" t="s">
        <v>182</v>
      </c>
      <c r="D103" s="20"/>
      <c r="E103" s="17" t="s">
        <v>158</v>
      </c>
      <c r="F103" s="17">
        <v>1</v>
      </c>
      <c r="G103" s="21">
        <v>39.48</v>
      </c>
      <c r="H103" s="21">
        <f t="shared" si="3"/>
        <v>3.5532</v>
      </c>
      <c r="I103" s="21">
        <f t="shared" si="2"/>
        <v>43.0332</v>
      </c>
    </row>
    <row r="104" ht="28.5" customHeight="1" spans="1:9">
      <c r="A104" s="17">
        <v>84</v>
      </c>
      <c r="B104" s="18" t="s">
        <v>180</v>
      </c>
      <c r="C104" s="19" t="s">
        <v>183</v>
      </c>
      <c r="D104" s="20"/>
      <c r="E104" s="17" t="s">
        <v>158</v>
      </c>
      <c r="F104" s="17">
        <v>1</v>
      </c>
      <c r="G104" s="21">
        <v>75.51</v>
      </c>
      <c r="H104" s="21">
        <f t="shared" si="3"/>
        <v>6.7959</v>
      </c>
      <c r="I104" s="21">
        <f t="shared" si="2"/>
        <v>82.3059</v>
      </c>
    </row>
    <row r="105" s="2" customFormat="1" ht="33" customHeight="1" spans="1:9">
      <c r="A105" s="17">
        <v>85</v>
      </c>
      <c r="B105" s="18" t="s">
        <v>184</v>
      </c>
      <c r="C105" s="19" t="s">
        <v>185</v>
      </c>
      <c r="D105" s="20"/>
      <c r="E105" s="17" t="s">
        <v>158</v>
      </c>
      <c r="F105" s="17">
        <v>1</v>
      </c>
      <c r="G105" s="21">
        <v>19.53</v>
      </c>
      <c r="H105" s="21">
        <f t="shared" si="3"/>
        <v>1.7577</v>
      </c>
      <c r="I105" s="21">
        <f t="shared" si="2"/>
        <v>21.2877</v>
      </c>
    </row>
    <row r="106" ht="24.75" customHeight="1" spans="1:9">
      <c r="A106" s="17">
        <v>86</v>
      </c>
      <c r="B106" s="18" t="s">
        <v>186</v>
      </c>
      <c r="C106" s="19" t="s">
        <v>187</v>
      </c>
      <c r="D106" s="20"/>
      <c r="E106" s="17" t="s">
        <v>158</v>
      </c>
      <c r="F106" s="17">
        <v>1</v>
      </c>
      <c r="G106" s="21">
        <v>35.56</v>
      </c>
      <c r="H106" s="21">
        <f t="shared" si="3"/>
        <v>3.2004</v>
      </c>
      <c r="I106" s="21">
        <f t="shared" si="2"/>
        <v>38.7604</v>
      </c>
    </row>
    <row r="107" ht="36" customHeight="1" spans="1:9">
      <c r="A107" s="17">
        <v>87</v>
      </c>
      <c r="B107" s="18" t="s">
        <v>188</v>
      </c>
      <c r="C107" s="19" t="s">
        <v>189</v>
      </c>
      <c r="D107" s="20"/>
      <c r="E107" s="17" t="s">
        <v>158</v>
      </c>
      <c r="F107" s="17">
        <v>1</v>
      </c>
      <c r="G107" s="21">
        <v>650.14</v>
      </c>
      <c r="H107" s="21">
        <f t="shared" si="3"/>
        <v>58.5126</v>
      </c>
      <c r="I107" s="21">
        <f t="shared" si="2"/>
        <v>708.6526</v>
      </c>
    </row>
    <row r="108" ht="26.1" customHeight="1" spans="1:9">
      <c r="A108" s="17">
        <v>88</v>
      </c>
      <c r="B108" s="18" t="s">
        <v>188</v>
      </c>
      <c r="C108" s="19" t="s">
        <v>190</v>
      </c>
      <c r="D108" s="20"/>
      <c r="E108" s="17" t="s">
        <v>158</v>
      </c>
      <c r="F108" s="17">
        <v>1</v>
      </c>
      <c r="G108" s="21">
        <v>400.06</v>
      </c>
      <c r="H108" s="21">
        <f t="shared" si="3"/>
        <v>36.0054</v>
      </c>
      <c r="I108" s="21">
        <f t="shared" si="2"/>
        <v>436.0654</v>
      </c>
    </row>
    <row r="109" ht="24" customHeight="1" spans="1:9">
      <c r="A109" s="17">
        <v>89</v>
      </c>
      <c r="B109" s="18" t="s">
        <v>188</v>
      </c>
      <c r="C109" s="19" t="s">
        <v>191</v>
      </c>
      <c r="D109" s="20"/>
      <c r="E109" s="17" t="s">
        <v>158</v>
      </c>
      <c r="F109" s="17">
        <v>1</v>
      </c>
      <c r="G109" s="21">
        <v>275.71</v>
      </c>
      <c r="H109" s="21">
        <f t="shared" si="3"/>
        <v>24.8139</v>
      </c>
      <c r="I109" s="21">
        <f t="shared" si="2"/>
        <v>300.5239</v>
      </c>
    </row>
    <row r="110" ht="66.75" customHeight="1" spans="1:9">
      <c r="A110" s="17">
        <v>90</v>
      </c>
      <c r="B110" s="18" t="s">
        <v>192</v>
      </c>
      <c r="C110" s="19" t="s">
        <v>193</v>
      </c>
      <c r="D110" s="20"/>
      <c r="E110" s="17" t="s">
        <v>12</v>
      </c>
      <c r="F110" s="17">
        <v>1</v>
      </c>
      <c r="G110" s="21">
        <v>150</v>
      </c>
      <c r="H110" s="21">
        <f t="shared" si="3"/>
        <v>13.5</v>
      </c>
      <c r="I110" s="21">
        <f t="shared" si="2"/>
        <v>163.5</v>
      </c>
    </row>
    <row r="111" ht="96" customHeight="1" spans="1:9">
      <c r="A111" s="17">
        <v>91</v>
      </c>
      <c r="B111" s="18" t="s">
        <v>192</v>
      </c>
      <c r="C111" s="19" t="s">
        <v>194</v>
      </c>
      <c r="D111" s="20"/>
      <c r="E111" s="17" t="s">
        <v>158</v>
      </c>
      <c r="F111" s="17">
        <v>1</v>
      </c>
      <c r="G111" s="21">
        <v>688.32</v>
      </c>
      <c r="H111" s="21">
        <f t="shared" si="3"/>
        <v>61.9488</v>
      </c>
      <c r="I111" s="21">
        <f t="shared" si="2"/>
        <v>750.2688</v>
      </c>
    </row>
    <row r="112" ht="52.5" customHeight="1" spans="1:9">
      <c r="A112" s="17">
        <v>92</v>
      </c>
      <c r="B112" s="18" t="s">
        <v>195</v>
      </c>
      <c r="C112" s="19" t="s">
        <v>196</v>
      </c>
      <c r="D112" s="20"/>
      <c r="E112" s="17" t="s">
        <v>158</v>
      </c>
      <c r="F112" s="17">
        <v>1</v>
      </c>
      <c r="G112" s="21">
        <v>537.83</v>
      </c>
      <c r="H112" s="21">
        <f t="shared" si="3"/>
        <v>48.4047</v>
      </c>
      <c r="I112" s="21">
        <f t="shared" si="2"/>
        <v>586.2347</v>
      </c>
    </row>
    <row r="113" ht="54.75" customHeight="1" spans="1:9">
      <c r="A113" s="17">
        <v>93</v>
      </c>
      <c r="B113" s="18" t="s">
        <v>195</v>
      </c>
      <c r="C113" s="19" t="s">
        <v>197</v>
      </c>
      <c r="D113" s="20"/>
      <c r="E113" s="17" t="s">
        <v>158</v>
      </c>
      <c r="F113" s="17">
        <v>1</v>
      </c>
      <c r="G113" s="21">
        <v>519.81</v>
      </c>
      <c r="H113" s="21">
        <f t="shared" si="3"/>
        <v>46.7829</v>
      </c>
      <c r="I113" s="21">
        <f t="shared" si="2"/>
        <v>566.5929</v>
      </c>
    </row>
    <row r="114" ht="56.25" customHeight="1" spans="1:9">
      <c r="A114" s="17">
        <v>94</v>
      </c>
      <c r="B114" s="18" t="s">
        <v>195</v>
      </c>
      <c r="C114" s="19" t="s">
        <v>198</v>
      </c>
      <c r="D114" s="20"/>
      <c r="E114" s="17" t="s">
        <v>158</v>
      </c>
      <c r="F114" s="17">
        <v>1</v>
      </c>
      <c r="G114" s="21">
        <v>505.18</v>
      </c>
      <c r="H114" s="21">
        <f t="shared" si="3"/>
        <v>45.4662</v>
      </c>
      <c r="I114" s="21">
        <f t="shared" si="2"/>
        <v>550.6462</v>
      </c>
    </row>
    <row r="115" ht="48" customHeight="1" spans="1:9">
      <c r="A115" s="17">
        <v>95</v>
      </c>
      <c r="B115" s="18" t="s">
        <v>199</v>
      </c>
      <c r="C115" s="19" t="s">
        <v>200</v>
      </c>
      <c r="D115" s="20"/>
      <c r="E115" s="17" t="s">
        <v>158</v>
      </c>
      <c r="F115" s="17">
        <v>1</v>
      </c>
      <c r="G115" s="21">
        <v>518.5</v>
      </c>
      <c r="H115" s="21">
        <f t="shared" si="3"/>
        <v>46.665</v>
      </c>
      <c r="I115" s="21">
        <f t="shared" si="2"/>
        <v>565.165</v>
      </c>
    </row>
    <row r="116" ht="34.5" customHeight="1" spans="1:9">
      <c r="A116" s="17">
        <v>96</v>
      </c>
      <c r="B116" s="18" t="s">
        <v>201</v>
      </c>
      <c r="C116" s="19" t="s">
        <v>202</v>
      </c>
      <c r="D116" s="20"/>
      <c r="E116" s="17" t="s">
        <v>12</v>
      </c>
      <c r="F116" s="17">
        <v>1</v>
      </c>
      <c r="G116" s="21">
        <v>28.86</v>
      </c>
      <c r="H116" s="21">
        <f t="shared" si="3"/>
        <v>2.5974</v>
      </c>
      <c r="I116" s="21">
        <f t="shared" si="2"/>
        <v>31.4574</v>
      </c>
    </row>
    <row r="117" ht="84.75" customHeight="1" spans="1:9">
      <c r="A117" s="17">
        <v>97</v>
      </c>
      <c r="B117" s="18" t="s">
        <v>203</v>
      </c>
      <c r="C117" s="19" t="s">
        <v>204</v>
      </c>
      <c r="D117" s="20"/>
      <c r="E117" s="17" t="s">
        <v>12</v>
      </c>
      <c r="F117" s="17">
        <v>1</v>
      </c>
      <c r="G117" s="21">
        <v>28.86</v>
      </c>
      <c r="H117" s="21">
        <f t="shared" si="3"/>
        <v>2.5974</v>
      </c>
      <c r="I117" s="21">
        <f t="shared" si="2"/>
        <v>31.4574</v>
      </c>
    </row>
    <row r="118" ht="52.5" customHeight="1" spans="1:9">
      <c r="A118" s="17">
        <v>98</v>
      </c>
      <c r="B118" s="18" t="s">
        <v>205</v>
      </c>
      <c r="C118" s="19" t="s">
        <v>206</v>
      </c>
      <c r="D118" s="20"/>
      <c r="E118" s="17" t="s">
        <v>12</v>
      </c>
      <c r="F118" s="17">
        <v>1</v>
      </c>
      <c r="G118" s="21">
        <v>42.63</v>
      </c>
      <c r="H118" s="21">
        <f t="shared" si="3"/>
        <v>3.8367</v>
      </c>
      <c r="I118" s="21">
        <f t="shared" si="2"/>
        <v>46.4667</v>
      </c>
    </row>
    <row r="119" ht="65.25" customHeight="1" spans="1:9">
      <c r="A119" s="17">
        <v>99</v>
      </c>
      <c r="B119" s="18" t="s">
        <v>207</v>
      </c>
      <c r="C119" s="19" t="s">
        <v>208</v>
      </c>
      <c r="D119" s="20"/>
      <c r="E119" s="17" t="s">
        <v>12</v>
      </c>
      <c r="F119" s="17">
        <v>1</v>
      </c>
      <c r="G119" s="21">
        <v>36.23</v>
      </c>
      <c r="H119" s="21">
        <f t="shared" si="3"/>
        <v>3.2607</v>
      </c>
      <c r="I119" s="21">
        <f t="shared" si="2"/>
        <v>39.4907</v>
      </c>
    </row>
    <row r="120" s="2" customFormat="1" ht="43.5" customHeight="1" spans="1:9">
      <c r="A120" s="17">
        <v>100</v>
      </c>
      <c r="B120" s="18" t="s">
        <v>209</v>
      </c>
      <c r="C120" s="19" t="s">
        <v>210</v>
      </c>
      <c r="D120" s="20"/>
      <c r="E120" s="17" t="s">
        <v>12</v>
      </c>
      <c r="F120" s="17">
        <v>1</v>
      </c>
      <c r="G120" s="21">
        <v>101.6</v>
      </c>
      <c r="H120" s="21">
        <f t="shared" si="3"/>
        <v>9.144</v>
      </c>
      <c r="I120" s="21">
        <f t="shared" si="2"/>
        <v>110.744</v>
      </c>
    </row>
    <row r="121" s="2" customFormat="1" ht="37.5" customHeight="1" spans="1:9">
      <c r="A121" s="17">
        <v>101</v>
      </c>
      <c r="B121" s="18" t="s">
        <v>211</v>
      </c>
      <c r="C121" s="19" t="s">
        <v>212</v>
      </c>
      <c r="D121" s="20"/>
      <c r="E121" s="17" t="s">
        <v>12</v>
      </c>
      <c r="F121" s="17">
        <v>1</v>
      </c>
      <c r="G121" s="21">
        <v>58.62</v>
      </c>
      <c r="H121" s="21">
        <f t="shared" si="3"/>
        <v>5.2758</v>
      </c>
      <c r="I121" s="21">
        <f t="shared" si="2"/>
        <v>63.8958</v>
      </c>
    </row>
    <row r="122" s="2" customFormat="1" ht="48" customHeight="1" spans="1:9">
      <c r="A122" s="17">
        <v>102</v>
      </c>
      <c r="B122" s="18" t="s">
        <v>213</v>
      </c>
      <c r="C122" s="19" t="s">
        <v>214</v>
      </c>
      <c r="D122" s="20"/>
      <c r="E122" s="17" t="s">
        <v>12</v>
      </c>
      <c r="F122" s="17">
        <v>1</v>
      </c>
      <c r="G122" s="21">
        <v>211.09</v>
      </c>
      <c r="H122" s="21">
        <f t="shared" si="3"/>
        <v>18.9981</v>
      </c>
      <c r="I122" s="21">
        <f t="shared" si="2"/>
        <v>230.0881</v>
      </c>
    </row>
    <row r="123" s="2" customFormat="1" ht="88.9" customHeight="1" spans="1:9">
      <c r="A123" s="17">
        <v>103</v>
      </c>
      <c r="B123" s="18" t="s">
        <v>215</v>
      </c>
      <c r="C123" s="19" t="s">
        <v>216</v>
      </c>
      <c r="D123" s="20"/>
      <c r="E123" s="17" t="s">
        <v>12</v>
      </c>
      <c r="F123" s="17">
        <v>1</v>
      </c>
      <c r="G123" s="21">
        <v>32.7</v>
      </c>
      <c r="H123" s="21">
        <f t="shared" si="3"/>
        <v>2.943</v>
      </c>
      <c r="I123" s="21">
        <f t="shared" si="2"/>
        <v>35.643</v>
      </c>
    </row>
    <row r="124" ht="76.5" customHeight="1" spans="1:9">
      <c r="A124" s="17">
        <v>104</v>
      </c>
      <c r="B124" s="18" t="s">
        <v>215</v>
      </c>
      <c r="C124" s="19" t="s">
        <v>217</v>
      </c>
      <c r="D124" s="20"/>
      <c r="E124" s="17" t="s">
        <v>12</v>
      </c>
      <c r="F124" s="17">
        <v>1</v>
      </c>
      <c r="G124" s="21">
        <v>32.7</v>
      </c>
      <c r="H124" s="21">
        <f t="shared" si="3"/>
        <v>2.943</v>
      </c>
      <c r="I124" s="21">
        <f t="shared" si="2"/>
        <v>35.643</v>
      </c>
    </row>
    <row r="125" ht="76.5" customHeight="1" spans="1:9">
      <c r="A125" s="17">
        <v>105</v>
      </c>
      <c r="B125" s="18" t="s">
        <v>215</v>
      </c>
      <c r="C125" s="19" t="s">
        <v>218</v>
      </c>
      <c r="D125" s="20"/>
      <c r="E125" s="17" t="s">
        <v>12</v>
      </c>
      <c r="F125" s="17">
        <v>1</v>
      </c>
      <c r="G125" s="21">
        <v>85.54</v>
      </c>
      <c r="H125" s="21">
        <f t="shared" si="3"/>
        <v>7.6986</v>
      </c>
      <c r="I125" s="21">
        <f t="shared" si="2"/>
        <v>93.2386</v>
      </c>
    </row>
    <row r="126" ht="80.25" customHeight="1" spans="1:9">
      <c r="A126" s="17">
        <v>106</v>
      </c>
      <c r="B126" s="18" t="s">
        <v>215</v>
      </c>
      <c r="C126" s="19" t="s">
        <v>219</v>
      </c>
      <c r="D126" s="20"/>
      <c r="E126" s="17" t="s">
        <v>12</v>
      </c>
      <c r="F126" s="17">
        <v>1</v>
      </c>
      <c r="G126" s="21">
        <v>85.54</v>
      </c>
      <c r="H126" s="21">
        <f t="shared" si="3"/>
        <v>7.6986</v>
      </c>
      <c r="I126" s="21">
        <f t="shared" si="2"/>
        <v>93.2386</v>
      </c>
    </row>
    <row r="127" ht="80.25" customHeight="1" spans="1:9">
      <c r="A127" s="17">
        <v>107</v>
      </c>
      <c r="B127" s="18" t="s">
        <v>220</v>
      </c>
      <c r="C127" s="19" t="s">
        <v>221</v>
      </c>
      <c r="D127" s="20"/>
      <c r="E127" s="17" t="s">
        <v>12</v>
      </c>
      <c r="F127" s="17">
        <v>1</v>
      </c>
      <c r="G127" s="21">
        <v>95.32</v>
      </c>
      <c r="H127" s="21">
        <f t="shared" si="3"/>
        <v>8.5788</v>
      </c>
      <c r="I127" s="21">
        <f t="shared" si="2"/>
        <v>103.8988</v>
      </c>
    </row>
    <row r="128" ht="84" customHeight="1" spans="1:9">
      <c r="A128" s="17">
        <v>108</v>
      </c>
      <c r="B128" s="18" t="s">
        <v>222</v>
      </c>
      <c r="C128" s="19" t="s">
        <v>223</v>
      </c>
      <c r="D128" s="20"/>
      <c r="E128" s="17" t="s">
        <v>12</v>
      </c>
      <c r="F128" s="17">
        <v>1</v>
      </c>
      <c r="G128" s="21">
        <v>95.32</v>
      </c>
      <c r="H128" s="21">
        <f t="shared" si="3"/>
        <v>8.5788</v>
      </c>
      <c r="I128" s="21">
        <f t="shared" si="2"/>
        <v>103.8988</v>
      </c>
    </row>
    <row r="129" ht="92.25" customHeight="1" spans="1:9">
      <c r="A129" s="17">
        <v>109</v>
      </c>
      <c r="B129" s="18" t="s">
        <v>224</v>
      </c>
      <c r="C129" s="19" t="s">
        <v>225</v>
      </c>
      <c r="D129" s="20"/>
      <c r="E129" s="17" t="s">
        <v>12</v>
      </c>
      <c r="F129" s="17">
        <v>1</v>
      </c>
      <c r="G129" s="21">
        <v>166.32</v>
      </c>
      <c r="H129" s="21">
        <f t="shared" si="3"/>
        <v>14.9688</v>
      </c>
      <c r="I129" s="21">
        <f t="shared" si="2"/>
        <v>181.2888</v>
      </c>
    </row>
    <row r="130" ht="66.75" customHeight="1" spans="1:9">
      <c r="A130" s="17">
        <v>110</v>
      </c>
      <c r="B130" s="18" t="s">
        <v>226</v>
      </c>
      <c r="C130" s="19" t="s">
        <v>227</v>
      </c>
      <c r="D130" s="20"/>
      <c r="E130" s="17" t="s">
        <v>17</v>
      </c>
      <c r="F130" s="17">
        <v>1</v>
      </c>
      <c r="G130" s="21">
        <v>118.42</v>
      </c>
      <c r="H130" s="21">
        <f t="shared" si="3"/>
        <v>10.6578</v>
      </c>
      <c r="I130" s="21">
        <f t="shared" si="2"/>
        <v>129.0778</v>
      </c>
    </row>
    <row r="131" ht="42.75" customHeight="1" spans="1:9">
      <c r="A131" s="17">
        <v>111</v>
      </c>
      <c r="B131" s="18" t="s">
        <v>228</v>
      </c>
      <c r="C131" s="19" t="s">
        <v>229</v>
      </c>
      <c r="D131" s="20"/>
      <c r="E131" s="17" t="s">
        <v>17</v>
      </c>
      <c r="F131" s="17">
        <v>1</v>
      </c>
      <c r="G131" s="21">
        <v>11.06</v>
      </c>
      <c r="H131" s="21">
        <f t="shared" si="3"/>
        <v>0.9954</v>
      </c>
      <c r="I131" s="21">
        <f t="shared" si="2"/>
        <v>12.0554</v>
      </c>
    </row>
    <row r="132" ht="78.75" customHeight="1" spans="1:9">
      <c r="A132" s="17">
        <v>112</v>
      </c>
      <c r="B132" s="18" t="s">
        <v>224</v>
      </c>
      <c r="C132" s="19" t="s">
        <v>230</v>
      </c>
      <c r="D132" s="20"/>
      <c r="E132" s="17" t="s">
        <v>12</v>
      </c>
      <c r="F132" s="17">
        <v>1</v>
      </c>
      <c r="G132" s="21">
        <v>176.29</v>
      </c>
      <c r="H132" s="21">
        <f t="shared" si="3"/>
        <v>15.8661</v>
      </c>
      <c r="I132" s="21">
        <f t="shared" si="2"/>
        <v>192.1561</v>
      </c>
    </row>
    <row r="133" ht="87.75" customHeight="1" spans="1:9">
      <c r="A133" s="17">
        <v>113</v>
      </c>
      <c r="B133" s="18" t="s">
        <v>224</v>
      </c>
      <c r="C133" s="19" t="s">
        <v>231</v>
      </c>
      <c r="D133" s="20"/>
      <c r="E133" s="17" t="s">
        <v>12</v>
      </c>
      <c r="F133" s="17">
        <v>1</v>
      </c>
      <c r="G133" s="21">
        <v>197.09</v>
      </c>
      <c r="H133" s="21">
        <f t="shared" si="3"/>
        <v>17.7381</v>
      </c>
      <c r="I133" s="21">
        <f t="shared" si="2"/>
        <v>214.8281</v>
      </c>
    </row>
    <row r="134" ht="102.75" customHeight="1" spans="1:9">
      <c r="A134" s="17">
        <v>114</v>
      </c>
      <c r="B134" s="18" t="s">
        <v>232</v>
      </c>
      <c r="C134" s="19" t="s">
        <v>233</v>
      </c>
      <c r="D134" s="20"/>
      <c r="E134" s="17" t="s">
        <v>12</v>
      </c>
      <c r="F134" s="17">
        <v>1</v>
      </c>
      <c r="G134" s="21">
        <v>145.92</v>
      </c>
      <c r="H134" s="21">
        <f t="shared" si="3"/>
        <v>13.1328</v>
      </c>
      <c r="I134" s="21">
        <f t="shared" ref="I134:I197" si="4">G134+H134</f>
        <v>159.0528</v>
      </c>
    </row>
    <row r="135" ht="104.25" customHeight="1" spans="1:9">
      <c r="A135" s="17">
        <v>115</v>
      </c>
      <c r="B135" s="18" t="s">
        <v>232</v>
      </c>
      <c r="C135" s="19" t="s">
        <v>234</v>
      </c>
      <c r="D135" s="20"/>
      <c r="E135" s="17" t="s">
        <v>12</v>
      </c>
      <c r="F135" s="17">
        <v>1</v>
      </c>
      <c r="G135" s="21">
        <v>146.78</v>
      </c>
      <c r="H135" s="21">
        <f t="shared" ref="H135:H198" si="5">G135*0.09</f>
        <v>13.2102</v>
      </c>
      <c r="I135" s="21">
        <f t="shared" si="4"/>
        <v>159.9902</v>
      </c>
    </row>
    <row r="136" ht="90.75" customHeight="1" spans="1:9">
      <c r="A136" s="17">
        <v>116</v>
      </c>
      <c r="B136" s="18" t="s">
        <v>224</v>
      </c>
      <c r="C136" s="19" t="s">
        <v>235</v>
      </c>
      <c r="D136" s="20"/>
      <c r="E136" s="17" t="s">
        <v>12</v>
      </c>
      <c r="F136" s="17">
        <v>1</v>
      </c>
      <c r="G136" s="21">
        <v>156.02</v>
      </c>
      <c r="H136" s="21">
        <f t="shared" si="5"/>
        <v>14.0418</v>
      </c>
      <c r="I136" s="21">
        <f t="shared" si="4"/>
        <v>170.0618</v>
      </c>
    </row>
    <row r="137" ht="99.75" customHeight="1" spans="1:9">
      <c r="A137" s="17">
        <v>117</v>
      </c>
      <c r="B137" s="18" t="s">
        <v>224</v>
      </c>
      <c r="C137" s="19" t="s">
        <v>236</v>
      </c>
      <c r="D137" s="20"/>
      <c r="E137" s="17" t="s">
        <v>12</v>
      </c>
      <c r="F137" s="17">
        <v>1</v>
      </c>
      <c r="G137" s="21">
        <v>156.02</v>
      </c>
      <c r="H137" s="21">
        <f t="shared" si="5"/>
        <v>14.0418</v>
      </c>
      <c r="I137" s="21">
        <f t="shared" si="4"/>
        <v>170.0618</v>
      </c>
    </row>
    <row r="138" ht="48" customHeight="1" spans="1:9">
      <c r="A138" s="17">
        <v>118</v>
      </c>
      <c r="B138" s="18" t="s">
        <v>237</v>
      </c>
      <c r="C138" s="19" t="s">
        <v>238</v>
      </c>
      <c r="D138" s="20"/>
      <c r="E138" s="17" t="s">
        <v>12</v>
      </c>
      <c r="F138" s="17">
        <v>1</v>
      </c>
      <c r="G138" s="21">
        <v>116.73</v>
      </c>
      <c r="H138" s="21">
        <f t="shared" si="5"/>
        <v>10.5057</v>
      </c>
      <c r="I138" s="21">
        <f t="shared" si="4"/>
        <v>127.2357</v>
      </c>
    </row>
    <row r="139" ht="69" customHeight="1" spans="1:9">
      <c r="A139" s="17">
        <v>119</v>
      </c>
      <c r="B139" s="18" t="s">
        <v>239</v>
      </c>
      <c r="C139" s="19" t="s">
        <v>240</v>
      </c>
      <c r="D139" s="20"/>
      <c r="E139" s="17" t="s">
        <v>12</v>
      </c>
      <c r="F139" s="17">
        <v>1</v>
      </c>
      <c r="G139" s="21">
        <v>350.51</v>
      </c>
      <c r="H139" s="21">
        <f t="shared" si="5"/>
        <v>31.5459</v>
      </c>
      <c r="I139" s="21">
        <f t="shared" si="4"/>
        <v>382.0559</v>
      </c>
    </row>
    <row r="140" ht="81" customHeight="1" spans="1:9">
      <c r="A140" s="17">
        <v>120</v>
      </c>
      <c r="B140" s="18" t="s">
        <v>239</v>
      </c>
      <c r="C140" s="19" t="s">
        <v>241</v>
      </c>
      <c r="D140" s="20"/>
      <c r="E140" s="17" t="s">
        <v>12</v>
      </c>
      <c r="F140" s="17">
        <v>1</v>
      </c>
      <c r="G140" s="21">
        <v>157.2</v>
      </c>
      <c r="H140" s="21">
        <f t="shared" si="5"/>
        <v>14.148</v>
      </c>
      <c r="I140" s="21">
        <f t="shared" si="4"/>
        <v>171.348</v>
      </c>
    </row>
    <row r="141" ht="46.5" customHeight="1" spans="1:9">
      <c r="A141" s="17">
        <v>121</v>
      </c>
      <c r="B141" s="18" t="s">
        <v>242</v>
      </c>
      <c r="C141" s="19" t="s">
        <v>243</v>
      </c>
      <c r="D141" s="20"/>
      <c r="E141" s="17" t="s">
        <v>12</v>
      </c>
      <c r="F141" s="17">
        <v>1</v>
      </c>
      <c r="G141" s="21">
        <v>99.97</v>
      </c>
      <c r="H141" s="21">
        <f t="shared" si="5"/>
        <v>8.9973</v>
      </c>
      <c r="I141" s="21">
        <f t="shared" si="4"/>
        <v>108.9673</v>
      </c>
    </row>
    <row r="142" ht="96.75" customHeight="1" spans="1:9">
      <c r="A142" s="17">
        <v>122</v>
      </c>
      <c r="B142" s="18" t="s">
        <v>244</v>
      </c>
      <c r="C142" s="19" t="s">
        <v>245</v>
      </c>
      <c r="D142" s="20"/>
      <c r="E142" s="17" t="s">
        <v>12</v>
      </c>
      <c r="F142" s="17">
        <v>1</v>
      </c>
      <c r="G142" s="21">
        <v>193.52</v>
      </c>
      <c r="H142" s="21">
        <f t="shared" si="5"/>
        <v>17.4168</v>
      </c>
      <c r="I142" s="21">
        <f t="shared" si="4"/>
        <v>210.9368</v>
      </c>
    </row>
    <row r="143" ht="81.75" customHeight="1" spans="1:9">
      <c r="A143" s="17">
        <v>123</v>
      </c>
      <c r="B143" s="18" t="s">
        <v>244</v>
      </c>
      <c r="C143" s="19" t="s">
        <v>246</v>
      </c>
      <c r="D143" s="20"/>
      <c r="E143" s="17" t="s">
        <v>12</v>
      </c>
      <c r="F143" s="17">
        <v>1</v>
      </c>
      <c r="G143" s="21">
        <v>193.52</v>
      </c>
      <c r="H143" s="21">
        <f t="shared" si="5"/>
        <v>17.4168</v>
      </c>
      <c r="I143" s="21">
        <f t="shared" si="4"/>
        <v>210.9368</v>
      </c>
    </row>
    <row r="144" s="2" customFormat="1" ht="36.75" customHeight="1" spans="1:9">
      <c r="A144" s="17">
        <v>124</v>
      </c>
      <c r="B144" s="18" t="s">
        <v>247</v>
      </c>
      <c r="C144" s="19" t="s">
        <v>248</v>
      </c>
      <c r="D144" s="20"/>
      <c r="E144" s="17" t="s">
        <v>12</v>
      </c>
      <c r="F144" s="17">
        <v>1</v>
      </c>
      <c r="G144" s="21">
        <v>108.21</v>
      </c>
      <c r="H144" s="21">
        <f t="shared" si="5"/>
        <v>9.7389</v>
      </c>
      <c r="I144" s="21">
        <f t="shared" si="4"/>
        <v>117.9489</v>
      </c>
    </row>
    <row r="145" ht="71.25" customHeight="1" spans="1:9">
      <c r="A145" s="17">
        <v>125</v>
      </c>
      <c r="B145" s="18" t="s">
        <v>249</v>
      </c>
      <c r="C145" s="19" t="s">
        <v>250</v>
      </c>
      <c r="D145" s="20"/>
      <c r="E145" s="17" t="s">
        <v>12</v>
      </c>
      <c r="F145" s="17">
        <v>1</v>
      </c>
      <c r="G145" s="21">
        <v>92.79</v>
      </c>
      <c r="H145" s="21">
        <f t="shared" si="5"/>
        <v>8.3511</v>
      </c>
      <c r="I145" s="21">
        <f t="shared" si="4"/>
        <v>101.1411</v>
      </c>
    </row>
    <row r="146" ht="74.25" customHeight="1" spans="1:9">
      <c r="A146" s="17">
        <v>126</v>
      </c>
      <c r="B146" s="18" t="s">
        <v>249</v>
      </c>
      <c r="C146" s="19" t="s">
        <v>251</v>
      </c>
      <c r="D146" s="20"/>
      <c r="E146" s="17" t="s">
        <v>12</v>
      </c>
      <c r="F146" s="17">
        <v>1</v>
      </c>
      <c r="G146" s="21">
        <v>121.3</v>
      </c>
      <c r="H146" s="21">
        <f t="shared" si="5"/>
        <v>10.917</v>
      </c>
      <c r="I146" s="21">
        <f t="shared" si="4"/>
        <v>132.217</v>
      </c>
    </row>
    <row r="147" ht="74.25" customHeight="1" spans="1:9">
      <c r="A147" s="17">
        <v>127</v>
      </c>
      <c r="B147" s="18" t="s">
        <v>249</v>
      </c>
      <c r="C147" s="19" t="s">
        <v>252</v>
      </c>
      <c r="D147" s="20"/>
      <c r="E147" s="17" t="s">
        <v>12</v>
      </c>
      <c r="F147" s="17">
        <v>1</v>
      </c>
      <c r="G147" s="21">
        <v>141.07</v>
      </c>
      <c r="H147" s="21">
        <f t="shared" si="5"/>
        <v>12.6963</v>
      </c>
      <c r="I147" s="21">
        <f t="shared" si="4"/>
        <v>153.7663</v>
      </c>
    </row>
    <row r="148" ht="33" customHeight="1" spans="1:9">
      <c r="A148" s="17">
        <v>128</v>
      </c>
      <c r="B148" s="18" t="s">
        <v>253</v>
      </c>
      <c r="C148" s="19" t="s">
        <v>254</v>
      </c>
      <c r="D148" s="20"/>
      <c r="E148" s="17" t="s">
        <v>12</v>
      </c>
      <c r="F148" s="17">
        <v>1</v>
      </c>
      <c r="G148" s="21">
        <v>120.22</v>
      </c>
      <c r="H148" s="21">
        <f t="shared" si="5"/>
        <v>10.8198</v>
      </c>
      <c r="I148" s="21">
        <f t="shared" si="4"/>
        <v>131.0398</v>
      </c>
    </row>
    <row r="149" ht="56.1" customHeight="1" spans="1:9">
      <c r="A149" s="17">
        <v>129</v>
      </c>
      <c r="B149" s="18" t="s">
        <v>255</v>
      </c>
      <c r="C149" s="19" t="s">
        <v>256</v>
      </c>
      <c r="D149" s="20"/>
      <c r="E149" s="17" t="s">
        <v>51</v>
      </c>
      <c r="F149" s="17">
        <v>1</v>
      </c>
      <c r="G149" s="21">
        <v>34.7</v>
      </c>
      <c r="H149" s="21">
        <f t="shared" si="5"/>
        <v>3.123</v>
      </c>
      <c r="I149" s="21">
        <f t="shared" si="4"/>
        <v>37.823</v>
      </c>
    </row>
    <row r="150" ht="58.5" customHeight="1" spans="1:9">
      <c r="A150" s="17">
        <v>130</v>
      </c>
      <c r="B150" s="18" t="s">
        <v>255</v>
      </c>
      <c r="C150" s="19" t="s">
        <v>257</v>
      </c>
      <c r="D150" s="20"/>
      <c r="E150" s="17" t="s">
        <v>51</v>
      </c>
      <c r="F150" s="17">
        <v>1</v>
      </c>
      <c r="G150" s="21">
        <v>45.58</v>
      </c>
      <c r="H150" s="21">
        <f t="shared" si="5"/>
        <v>4.1022</v>
      </c>
      <c r="I150" s="21">
        <f t="shared" si="4"/>
        <v>49.6822</v>
      </c>
    </row>
    <row r="151" ht="57.75" customHeight="1" spans="1:9">
      <c r="A151" s="17">
        <v>131</v>
      </c>
      <c r="B151" s="18" t="s">
        <v>255</v>
      </c>
      <c r="C151" s="19" t="s">
        <v>258</v>
      </c>
      <c r="D151" s="20"/>
      <c r="E151" s="17" t="s">
        <v>51</v>
      </c>
      <c r="F151" s="17">
        <v>1</v>
      </c>
      <c r="G151" s="21">
        <v>70.77</v>
      </c>
      <c r="H151" s="21">
        <f t="shared" si="5"/>
        <v>6.3693</v>
      </c>
      <c r="I151" s="21">
        <f t="shared" si="4"/>
        <v>77.1393</v>
      </c>
    </row>
    <row r="152" ht="54" customHeight="1" spans="1:9">
      <c r="A152" s="17">
        <v>132</v>
      </c>
      <c r="B152" s="18" t="s">
        <v>255</v>
      </c>
      <c r="C152" s="19" t="s">
        <v>259</v>
      </c>
      <c r="D152" s="20"/>
      <c r="E152" s="17" t="s">
        <v>51</v>
      </c>
      <c r="F152" s="17">
        <v>1</v>
      </c>
      <c r="G152" s="21">
        <v>22.67</v>
      </c>
      <c r="H152" s="21">
        <f t="shared" si="5"/>
        <v>2.0403</v>
      </c>
      <c r="I152" s="21">
        <f t="shared" si="4"/>
        <v>24.7103</v>
      </c>
    </row>
    <row r="153" ht="57.75" customHeight="1" spans="1:9">
      <c r="A153" s="17">
        <v>133</v>
      </c>
      <c r="B153" s="18" t="s">
        <v>255</v>
      </c>
      <c r="C153" s="19" t="s">
        <v>260</v>
      </c>
      <c r="D153" s="20"/>
      <c r="E153" s="17" t="s">
        <v>51</v>
      </c>
      <c r="F153" s="17">
        <v>1</v>
      </c>
      <c r="G153" s="21">
        <v>28.48</v>
      </c>
      <c r="H153" s="21">
        <f t="shared" si="5"/>
        <v>2.5632</v>
      </c>
      <c r="I153" s="21">
        <f t="shared" si="4"/>
        <v>31.0432</v>
      </c>
    </row>
    <row r="154" ht="57.75" customHeight="1" spans="1:9">
      <c r="A154" s="17">
        <v>134</v>
      </c>
      <c r="B154" s="18" t="s">
        <v>255</v>
      </c>
      <c r="C154" s="19" t="s">
        <v>261</v>
      </c>
      <c r="D154" s="20"/>
      <c r="E154" s="17" t="s">
        <v>51</v>
      </c>
      <c r="F154" s="17">
        <v>1</v>
      </c>
      <c r="G154" s="21">
        <v>43.75</v>
      </c>
      <c r="H154" s="21">
        <f t="shared" si="5"/>
        <v>3.9375</v>
      </c>
      <c r="I154" s="21">
        <f t="shared" si="4"/>
        <v>47.6875</v>
      </c>
    </row>
    <row r="155" ht="33" customHeight="1" spans="1:9">
      <c r="A155" s="17">
        <v>135</v>
      </c>
      <c r="B155" s="18" t="s">
        <v>262</v>
      </c>
      <c r="C155" s="19" t="s">
        <v>263</v>
      </c>
      <c r="D155" s="20"/>
      <c r="E155" s="17" t="s">
        <v>264</v>
      </c>
      <c r="F155" s="17">
        <v>1</v>
      </c>
      <c r="G155" s="21">
        <v>50</v>
      </c>
      <c r="H155" s="21">
        <f t="shared" si="5"/>
        <v>4.5</v>
      </c>
      <c r="I155" s="21">
        <f t="shared" si="4"/>
        <v>54.5</v>
      </c>
    </row>
    <row r="156" ht="54" customHeight="1" spans="1:9">
      <c r="A156" s="17">
        <v>136</v>
      </c>
      <c r="B156" s="18" t="s">
        <v>265</v>
      </c>
      <c r="C156" s="19" t="s">
        <v>266</v>
      </c>
      <c r="D156" s="20"/>
      <c r="E156" s="17" t="s">
        <v>12</v>
      </c>
      <c r="F156" s="17">
        <v>1</v>
      </c>
      <c r="G156" s="21">
        <v>53.17</v>
      </c>
      <c r="H156" s="21">
        <f t="shared" si="5"/>
        <v>4.7853</v>
      </c>
      <c r="I156" s="21">
        <f t="shared" si="4"/>
        <v>57.9553</v>
      </c>
    </row>
    <row r="157" ht="30.75" customHeight="1" spans="1:9">
      <c r="A157" s="17">
        <v>137</v>
      </c>
      <c r="B157" s="18" t="s">
        <v>267</v>
      </c>
      <c r="C157" s="19" t="s">
        <v>268</v>
      </c>
      <c r="D157" s="20"/>
      <c r="E157" s="17" t="s">
        <v>12</v>
      </c>
      <c r="F157" s="17">
        <v>1</v>
      </c>
      <c r="G157" s="21">
        <v>16.98</v>
      </c>
      <c r="H157" s="21">
        <f t="shared" si="5"/>
        <v>1.5282</v>
      </c>
      <c r="I157" s="21">
        <f t="shared" si="4"/>
        <v>18.5082</v>
      </c>
    </row>
    <row r="158" ht="103.5" customHeight="1" spans="1:9">
      <c r="A158" s="17">
        <v>138</v>
      </c>
      <c r="B158" s="18" t="s">
        <v>269</v>
      </c>
      <c r="C158" s="19" t="s">
        <v>270</v>
      </c>
      <c r="D158" s="20"/>
      <c r="E158" s="17" t="s">
        <v>12</v>
      </c>
      <c r="F158" s="17">
        <v>1</v>
      </c>
      <c r="G158" s="21">
        <v>198.82</v>
      </c>
      <c r="H158" s="21">
        <f t="shared" si="5"/>
        <v>17.8938</v>
      </c>
      <c r="I158" s="21">
        <f t="shared" si="4"/>
        <v>216.7138</v>
      </c>
    </row>
    <row r="159" ht="102.75" customHeight="1" spans="1:9">
      <c r="A159" s="17">
        <v>139</v>
      </c>
      <c r="B159" s="18" t="s">
        <v>271</v>
      </c>
      <c r="C159" s="19" t="s">
        <v>272</v>
      </c>
      <c r="D159" s="20"/>
      <c r="E159" s="17" t="s">
        <v>12</v>
      </c>
      <c r="F159" s="17">
        <v>1</v>
      </c>
      <c r="G159" s="21">
        <v>586.06</v>
      </c>
      <c r="H159" s="21">
        <f t="shared" si="5"/>
        <v>52.7454</v>
      </c>
      <c r="I159" s="21">
        <f t="shared" si="4"/>
        <v>638.8054</v>
      </c>
    </row>
    <row r="160" ht="44.25" customHeight="1" spans="1:9">
      <c r="A160" s="17">
        <v>140</v>
      </c>
      <c r="B160" s="18" t="s">
        <v>273</v>
      </c>
      <c r="C160" s="19" t="s">
        <v>274</v>
      </c>
      <c r="D160" s="20"/>
      <c r="E160" s="17" t="s">
        <v>17</v>
      </c>
      <c r="F160" s="17">
        <v>1</v>
      </c>
      <c r="G160" s="21">
        <v>100.62</v>
      </c>
      <c r="H160" s="21">
        <f t="shared" si="5"/>
        <v>9.0558</v>
      </c>
      <c r="I160" s="21">
        <f t="shared" si="4"/>
        <v>109.6758</v>
      </c>
    </row>
    <row r="161" ht="70.5" customHeight="1" spans="1:9">
      <c r="A161" s="17">
        <v>141</v>
      </c>
      <c r="B161" s="18" t="s">
        <v>275</v>
      </c>
      <c r="C161" s="19" t="s">
        <v>276</v>
      </c>
      <c r="D161" s="20"/>
      <c r="E161" s="17" t="s">
        <v>12</v>
      </c>
      <c r="F161" s="17">
        <v>1</v>
      </c>
      <c r="G161" s="21">
        <v>20.28</v>
      </c>
      <c r="H161" s="21">
        <f t="shared" si="5"/>
        <v>1.8252</v>
      </c>
      <c r="I161" s="21">
        <f t="shared" si="4"/>
        <v>22.1052</v>
      </c>
    </row>
    <row r="162" ht="70.5" customHeight="1" spans="1:9">
      <c r="A162" s="17">
        <v>142</v>
      </c>
      <c r="B162" s="18" t="s">
        <v>275</v>
      </c>
      <c r="C162" s="19" t="s">
        <v>277</v>
      </c>
      <c r="D162" s="20"/>
      <c r="E162" s="17" t="s">
        <v>12</v>
      </c>
      <c r="F162" s="17">
        <v>1</v>
      </c>
      <c r="G162" s="21">
        <v>20.28</v>
      </c>
      <c r="H162" s="21">
        <f t="shared" si="5"/>
        <v>1.8252</v>
      </c>
      <c r="I162" s="21">
        <f t="shared" si="4"/>
        <v>22.1052</v>
      </c>
    </row>
    <row r="163" ht="64.5" customHeight="1" spans="1:9">
      <c r="A163" s="17">
        <v>143</v>
      </c>
      <c r="B163" s="18" t="s">
        <v>275</v>
      </c>
      <c r="C163" s="19" t="s">
        <v>278</v>
      </c>
      <c r="D163" s="20"/>
      <c r="E163" s="17" t="s">
        <v>12</v>
      </c>
      <c r="F163" s="17">
        <v>1</v>
      </c>
      <c r="G163" s="21">
        <v>27.11</v>
      </c>
      <c r="H163" s="21">
        <f t="shared" si="5"/>
        <v>2.4399</v>
      </c>
      <c r="I163" s="21">
        <f t="shared" si="4"/>
        <v>29.5499</v>
      </c>
    </row>
    <row r="164" s="2" customFormat="1" ht="35.25" customHeight="1" spans="1:9">
      <c r="A164" s="17">
        <v>144</v>
      </c>
      <c r="B164" s="18" t="s">
        <v>279</v>
      </c>
      <c r="C164" s="19" t="s">
        <v>280</v>
      </c>
      <c r="D164" s="20"/>
      <c r="E164" s="17" t="s">
        <v>12</v>
      </c>
      <c r="F164" s="17">
        <v>1</v>
      </c>
      <c r="G164" s="21">
        <v>64.9</v>
      </c>
      <c r="H164" s="21">
        <f t="shared" si="5"/>
        <v>5.841</v>
      </c>
      <c r="I164" s="21">
        <f t="shared" si="4"/>
        <v>70.741</v>
      </c>
    </row>
    <row r="165" ht="61.5" customHeight="1" spans="1:9">
      <c r="A165" s="17">
        <v>145</v>
      </c>
      <c r="B165" s="18" t="s">
        <v>281</v>
      </c>
      <c r="C165" s="19" t="s">
        <v>282</v>
      </c>
      <c r="D165" s="20"/>
      <c r="E165" s="17" t="s">
        <v>12</v>
      </c>
      <c r="F165" s="17">
        <v>1</v>
      </c>
      <c r="G165" s="21">
        <v>119.92</v>
      </c>
      <c r="H165" s="21">
        <f t="shared" si="5"/>
        <v>10.7928</v>
      </c>
      <c r="I165" s="21">
        <f t="shared" si="4"/>
        <v>130.7128</v>
      </c>
    </row>
    <row r="166" ht="67.5" customHeight="1" spans="1:9">
      <c r="A166" s="17">
        <v>146</v>
      </c>
      <c r="B166" s="18" t="s">
        <v>281</v>
      </c>
      <c r="C166" s="19" t="s">
        <v>283</v>
      </c>
      <c r="D166" s="20"/>
      <c r="E166" s="17" t="s">
        <v>12</v>
      </c>
      <c r="F166" s="17">
        <v>1</v>
      </c>
      <c r="G166" s="21">
        <v>154.99</v>
      </c>
      <c r="H166" s="21">
        <f t="shared" si="5"/>
        <v>13.9491</v>
      </c>
      <c r="I166" s="21">
        <f t="shared" si="4"/>
        <v>168.9391</v>
      </c>
    </row>
    <row r="167" ht="39.6" customHeight="1" spans="1:9">
      <c r="A167" s="17">
        <v>147</v>
      </c>
      <c r="B167" s="18" t="s">
        <v>284</v>
      </c>
      <c r="C167" s="19" t="s">
        <v>285</v>
      </c>
      <c r="D167" s="20"/>
      <c r="E167" s="17" t="s">
        <v>46</v>
      </c>
      <c r="F167" s="17">
        <v>1</v>
      </c>
      <c r="G167" s="21">
        <v>392.27</v>
      </c>
      <c r="H167" s="21">
        <f t="shared" si="5"/>
        <v>35.3043</v>
      </c>
      <c r="I167" s="21">
        <f t="shared" si="4"/>
        <v>427.5743</v>
      </c>
    </row>
    <row r="168" ht="57" customHeight="1" spans="1:9">
      <c r="A168" s="17">
        <v>148</v>
      </c>
      <c r="B168" s="18" t="s">
        <v>286</v>
      </c>
      <c r="C168" s="19" t="s">
        <v>287</v>
      </c>
      <c r="D168" s="20"/>
      <c r="E168" s="17" t="s">
        <v>46</v>
      </c>
      <c r="F168" s="17">
        <v>1</v>
      </c>
      <c r="G168" s="21">
        <v>120</v>
      </c>
      <c r="H168" s="21">
        <f t="shared" si="5"/>
        <v>10.8</v>
      </c>
      <c r="I168" s="21">
        <f t="shared" si="4"/>
        <v>130.8</v>
      </c>
    </row>
    <row r="169" ht="28.5" customHeight="1" spans="1:9">
      <c r="A169" s="17">
        <v>149</v>
      </c>
      <c r="B169" s="18" t="s">
        <v>288</v>
      </c>
      <c r="C169" s="19" t="s">
        <v>289</v>
      </c>
      <c r="D169" s="20"/>
      <c r="E169" s="17" t="s">
        <v>17</v>
      </c>
      <c r="F169" s="17">
        <v>1</v>
      </c>
      <c r="G169" s="21">
        <v>69.07</v>
      </c>
      <c r="H169" s="21">
        <f t="shared" si="5"/>
        <v>6.2163</v>
      </c>
      <c r="I169" s="21">
        <f t="shared" si="4"/>
        <v>75.2863</v>
      </c>
    </row>
    <row r="170" ht="28.5" customHeight="1" spans="1:9">
      <c r="A170" s="17">
        <v>150</v>
      </c>
      <c r="B170" s="18" t="s">
        <v>290</v>
      </c>
      <c r="C170" s="19" t="s">
        <v>291</v>
      </c>
      <c r="D170" s="20"/>
      <c r="E170" s="17" t="s">
        <v>17</v>
      </c>
      <c r="F170" s="17">
        <v>1</v>
      </c>
      <c r="G170" s="21">
        <v>12.29</v>
      </c>
      <c r="H170" s="21">
        <f t="shared" si="5"/>
        <v>1.1061</v>
      </c>
      <c r="I170" s="21">
        <f t="shared" si="4"/>
        <v>13.3961</v>
      </c>
    </row>
    <row r="171" ht="24.95" customHeight="1" spans="1:9">
      <c r="A171" s="17">
        <v>151</v>
      </c>
      <c r="B171" s="18" t="s">
        <v>292</v>
      </c>
      <c r="C171" s="19" t="s">
        <v>293</v>
      </c>
      <c r="D171" s="20"/>
      <c r="E171" s="17" t="s">
        <v>294</v>
      </c>
      <c r="F171" s="17">
        <v>1</v>
      </c>
      <c r="G171" s="21">
        <v>26.15</v>
      </c>
      <c r="H171" s="21">
        <f t="shared" si="5"/>
        <v>2.3535</v>
      </c>
      <c r="I171" s="21">
        <f t="shared" si="4"/>
        <v>28.5035</v>
      </c>
    </row>
    <row r="172" ht="24.95" customHeight="1" spans="1:9">
      <c r="A172" s="17">
        <v>152</v>
      </c>
      <c r="B172" s="18" t="s">
        <v>295</v>
      </c>
      <c r="C172" s="19" t="s">
        <v>293</v>
      </c>
      <c r="D172" s="20"/>
      <c r="E172" s="17" t="s">
        <v>294</v>
      </c>
      <c r="F172" s="17">
        <v>1</v>
      </c>
      <c r="G172" s="21">
        <v>14.07</v>
      </c>
      <c r="H172" s="21">
        <f t="shared" si="5"/>
        <v>1.2663</v>
      </c>
      <c r="I172" s="21">
        <f t="shared" si="4"/>
        <v>15.3363</v>
      </c>
    </row>
    <row r="173" ht="24.95" customHeight="1" spans="1:9">
      <c r="A173" s="17">
        <v>153</v>
      </c>
      <c r="B173" s="18" t="s">
        <v>296</v>
      </c>
      <c r="C173" s="19" t="s">
        <v>293</v>
      </c>
      <c r="D173" s="20"/>
      <c r="E173" s="17" t="s">
        <v>294</v>
      </c>
      <c r="F173" s="17">
        <v>1</v>
      </c>
      <c r="G173" s="21">
        <v>20.48</v>
      </c>
      <c r="H173" s="21">
        <f t="shared" si="5"/>
        <v>1.8432</v>
      </c>
      <c r="I173" s="21">
        <f t="shared" si="4"/>
        <v>22.3232</v>
      </c>
    </row>
    <row r="174" ht="24.95" customHeight="1" spans="1:9">
      <c r="A174" s="17">
        <v>154</v>
      </c>
      <c r="B174" s="18" t="s">
        <v>297</v>
      </c>
      <c r="C174" s="19" t="s">
        <v>298</v>
      </c>
      <c r="D174" s="20"/>
      <c r="E174" s="17" t="s">
        <v>17</v>
      </c>
      <c r="F174" s="17">
        <v>1</v>
      </c>
      <c r="G174" s="21">
        <v>4.86</v>
      </c>
      <c r="H174" s="21">
        <f t="shared" si="5"/>
        <v>0.4374</v>
      </c>
      <c r="I174" s="21">
        <f t="shared" si="4"/>
        <v>5.2974</v>
      </c>
    </row>
    <row r="175" ht="24.95" customHeight="1" spans="1:9">
      <c r="A175" s="17">
        <v>155</v>
      </c>
      <c r="B175" s="18" t="s">
        <v>299</v>
      </c>
      <c r="C175" s="19" t="s">
        <v>300</v>
      </c>
      <c r="D175" s="20"/>
      <c r="E175" s="17" t="s">
        <v>17</v>
      </c>
      <c r="F175" s="17">
        <v>1</v>
      </c>
      <c r="G175" s="21">
        <v>4</v>
      </c>
      <c r="H175" s="21">
        <f t="shared" si="5"/>
        <v>0.36</v>
      </c>
      <c r="I175" s="21">
        <f t="shared" si="4"/>
        <v>4.36</v>
      </c>
    </row>
    <row r="176" ht="24.95" customHeight="1" spans="1:9">
      <c r="A176" s="17">
        <v>156</v>
      </c>
      <c r="B176" s="18" t="s">
        <v>301</v>
      </c>
      <c r="C176" s="19" t="s">
        <v>302</v>
      </c>
      <c r="D176" s="20"/>
      <c r="E176" s="17" t="s">
        <v>294</v>
      </c>
      <c r="F176" s="17">
        <v>1</v>
      </c>
      <c r="G176" s="21">
        <v>75.19</v>
      </c>
      <c r="H176" s="21">
        <f t="shared" si="5"/>
        <v>6.7671</v>
      </c>
      <c r="I176" s="21">
        <f t="shared" si="4"/>
        <v>81.9571</v>
      </c>
    </row>
    <row r="177" ht="24.95" customHeight="1" spans="1:9">
      <c r="A177" s="17">
        <v>157</v>
      </c>
      <c r="B177" s="18" t="s">
        <v>303</v>
      </c>
      <c r="C177" s="19" t="s">
        <v>304</v>
      </c>
      <c r="D177" s="20"/>
      <c r="E177" s="17" t="s">
        <v>294</v>
      </c>
      <c r="F177" s="17">
        <v>1</v>
      </c>
      <c r="G177" s="21">
        <v>55.49</v>
      </c>
      <c r="H177" s="21">
        <f t="shared" si="5"/>
        <v>4.9941</v>
      </c>
      <c r="I177" s="21">
        <f t="shared" si="4"/>
        <v>60.4841</v>
      </c>
    </row>
    <row r="178" ht="24.95" customHeight="1" spans="1:9">
      <c r="A178" s="17">
        <v>158</v>
      </c>
      <c r="B178" s="18" t="s">
        <v>305</v>
      </c>
      <c r="C178" s="19" t="s">
        <v>306</v>
      </c>
      <c r="D178" s="20"/>
      <c r="E178" s="17" t="s">
        <v>51</v>
      </c>
      <c r="F178" s="17">
        <v>1</v>
      </c>
      <c r="G178" s="21">
        <v>10.02</v>
      </c>
      <c r="H178" s="21">
        <f t="shared" si="5"/>
        <v>0.9018</v>
      </c>
      <c r="I178" s="21">
        <f t="shared" si="4"/>
        <v>10.9218</v>
      </c>
    </row>
    <row r="179" ht="24.95" customHeight="1" spans="1:9">
      <c r="A179" s="17">
        <v>159</v>
      </c>
      <c r="B179" s="18" t="s">
        <v>305</v>
      </c>
      <c r="C179" s="19" t="s">
        <v>307</v>
      </c>
      <c r="D179" s="20"/>
      <c r="E179" s="17" t="s">
        <v>51</v>
      </c>
      <c r="F179" s="17">
        <v>1</v>
      </c>
      <c r="G179" s="21">
        <v>30.72</v>
      </c>
      <c r="H179" s="21">
        <f t="shared" si="5"/>
        <v>2.7648</v>
      </c>
      <c r="I179" s="21">
        <f t="shared" si="4"/>
        <v>33.4848</v>
      </c>
    </row>
    <row r="180" ht="50.45" customHeight="1" spans="1:9">
      <c r="A180" s="17">
        <v>160</v>
      </c>
      <c r="B180" s="18" t="s">
        <v>308</v>
      </c>
      <c r="C180" s="19" t="s">
        <v>309</v>
      </c>
      <c r="D180" s="20"/>
      <c r="E180" s="17" t="s">
        <v>51</v>
      </c>
      <c r="F180" s="17">
        <v>1</v>
      </c>
      <c r="G180" s="21">
        <v>23.52</v>
      </c>
      <c r="H180" s="21">
        <f t="shared" si="5"/>
        <v>2.1168</v>
      </c>
      <c r="I180" s="21">
        <f t="shared" si="4"/>
        <v>25.6368</v>
      </c>
    </row>
    <row r="181" ht="46.9" customHeight="1" spans="1:9">
      <c r="A181" s="17">
        <v>161</v>
      </c>
      <c r="B181" s="18" t="s">
        <v>308</v>
      </c>
      <c r="C181" s="19" t="s">
        <v>310</v>
      </c>
      <c r="D181" s="20"/>
      <c r="E181" s="17" t="s">
        <v>51</v>
      </c>
      <c r="F181" s="17">
        <v>1</v>
      </c>
      <c r="G181" s="21">
        <v>27.11</v>
      </c>
      <c r="H181" s="21">
        <f t="shared" si="5"/>
        <v>2.4399</v>
      </c>
      <c r="I181" s="21">
        <f t="shared" si="4"/>
        <v>29.5499</v>
      </c>
    </row>
    <row r="182" ht="55.9" customHeight="1" spans="1:9">
      <c r="A182" s="17">
        <v>162</v>
      </c>
      <c r="B182" s="18" t="s">
        <v>311</v>
      </c>
      <c r="C182" s="19" t="s">
        <v>312</v>
      </c>
      <c r="D182" s="20"/>
      <c r="E182" s="17" t="s">
        <v>51</v>
      </c>
      <c r="F182" s="17">
        <v>1</v>
      </c>
      <c r="G182" s="21">
        <v>25.9</v>
      </c>
      <c r="H182" s="21">
        <f t="shared" si="5"/>
        <v>2.331</v>
      </c>
      <c r="I182" s="21">
        <f t="shared" si="4"/>
        <v>28.231</v>
      </c>
    </row>
    <row r="183" ht="52.15" customHeight="1" spans="1:9">
      <c r="A183" s="17">
        <v>163</v>
      </c>
      <c r="B183" s="18" t="s">
        <v>311</v>
      </c>
      <c r="C183" s="19" t="s">
        <v>313</v>
      </c>
      <c r="D183" s="20"/>
      <c r="E183" s="17" t="s">
        <v>51</v>
      </c>
      <c r="F183" s="17">
        <v>1</v>
      </c>
      <c r="G183" s="21">
        <v>31.75</v>
      </c>
      <c r="H183" s="21">
        <f t="shared" si="5"/>
        <v>2.8575</v>
      </c>
      <c r="I183" s="21">
        <f t="shared" si="4"/>
        <v>34.6075</v>
      </c>
    </row>
    <row r="184" ht="33" customHeight="1" spans="1:9">
      <c r="A184" s="17">
        <v>164</v>
      </c>
      <c r="B184" s="18" t="s">
        <v>314</v>
      </c>
      <c r="C184" s="19" t="s">
        <v>315</v>
      </c>
      <c r="D184" s="20"/>
      <c r="E184" s="17" t="s">
        <v>51</v>
      </c>
      <c r="F184" s="17">
        <v>1</v>
      </c>
      <c r="G184" s="21">
        <v>27.82</v>
      </c>
      <c r="H184" s="21">
        <f t="shared" si="5"/>
        <v>2.5038</v>
      </c>
      <c r="I184" s="21">
        <f t="shared" si="4"/>
        <v>30.3238</v>
      </c>
    </row>
    <row r="185" ht="47.25" customHeight="1" spans="1:9">
      <c r="A185" s="17">
        <v>165</v>
      </c>
      <c r="B185" s="18" t="s">
        <v>316</v>
      </c>
      <c r="C185" s="19" t="s">
        <v>317</v>
      </c>
      <c r="D185" s="20"/>
      <c r="E185" s="17" t="s">
        <v>51</v>
      </c>
      <c r="F185" s="17">
        <v>1</v>
      </c>
      <c r="G185" s="21">
        <v>29</v>
      </c>
      <c r="H185" s="21">
        <f t="shared" si="5"/>
        <v>2.61</v>
      </c>
      <c r="I185" s="21">
        <f t="shared" si="4"/>
        <v>31.61</v>
      </c>
    </row>
    <row r="186" ht="47.25" customHeight="1" spans="1:9">
      <c r="A186" s="17">
        <v>166</v>
      </c>
      <c r="B186" s="18" t="s">
        <v>318</v>
      </c>
      <c r="C186" s="19" t="s">
        <v>319</v>
      </c>
      <c r="D186" s="20"/>
      <c r="E186" s="17" t="s">
        <v>51</v>
      </c>
      <c r="F186" s="17">
        <v>1</v>
      </c>
      <c r="G186" s="21">
        <v>8.88</v>
      </c>
      <c r="H186" s="21">
        <f t="shared" si="5"/>
        <v>0.7992</v>
      </c>
      <c r="I186" s="21">
        <f t="shared" si="4"/>
        <v>9.6792</v>
      </c>
    </row>
    <row r="187" ht="75" customHeight="1" spans="1:9">
      <c r="A187" s="17">
        <v>167</v>
      </c>
      <c r="B187" s="18" t="s">
        <v>320</v>
      </c>
      <c r="C187" s="19" t="s">
        <v>321</v>
      </c>
      <c r="D187" s="20"/>
      <c r="E187" s="17" t="s">
        <v>294</v>
      </c>
      <c r="F187" s="17">
        <v>1</v>
      </c>
      <c r="G187" s="21">
        <v>153.04</v>
      </c>
      <c r="H187" s="21">
        <f t="shared" si="5"/>
        <v>13.7736</v>
      </c>
      <c r="I187" s="21">
        <f t="shared" si="4"/>
        <v>166.8136</v>
      </c>
    </row>
    <row r="188" ht="72.95" customHeight="1" spans="1:9">
      <c r="A188" s="17">
        <v>168</v>
      </c>
      <c r="B188" s="18" t="s">
        <v>320</v>
      </c>
      <c r="C188" s="19" t="s">
        <v>322</v>
      </c>
      <c r="D188" s="20"/>
      <c r="E188" s="17" t="s">
        <v>294</v>
      </c>
      <c r="F188" s="17">
        <v>1</v>
      </c>
      <c r="G188" s="21">
        <v>157.42</v>
      </c>
      <c r="H188" s="21">
        <f t="shared" si="5"/>
        <v>14.1678</v>
      </c>
      <c r="I188" s="21">
        <f t="shared" si="4"/>
        <v>171.5878</v>
      </c>
    </row>
    <row r="189" ht="74.1" customHeight="1" spans="1:9">
      <c r="A189" s="17">
        <v>169</v>
      </c>
      <c r="B189" s="18" t="s">
        <v>320</v>
      </c>
      <c r="C189" s="19" t="s">
        <v>323</v>
      </c>
      <c r="D189" s="20"/>
      <c r="E189" s="17" t="s">
        <v>294</v>
      </c>
      <c r="F189" s="17">
        <v>1</v>
      </c>
      <c r="G189" s="21">
        <v>158.29</v>
      </c>
      <c r="H189" s="21">
        <f t="shared" si="5"/>
        <v>14.2461</v>
      </c>
      <c r="I189" s="21">
        <f t="shared" si="4"/>
        <v>172.5361</v>
      </c>
    </row>
    <row r="190" ht="54" customHeight="1" spans="1:9">
      <c r="A190" s="17">
        <v>170</v>
      </c>
      <c r="B190" s="18" t="s">
        <v>324</v>
      </c>
      <c r="C190" s="19" t="s">
        <v>325</v>
      </c>
      <c r="D190" s="20"/>
      <c r="E190" s="17" t="s">
        <v>17</v>
      </c>
      <c r="F190" s="17">
        <v>1</v>
      </c>
      <c r="G190" s="21">
        <v>16.68</v>
      </c>
      <c r="H190" s="21">
        <f t="shared" si="5"/>
        <v>1.5012</v>
      </c>
      <c r="I190" s="21">
        <f t="shared" si="4"/>
        <v>18.1812</v>
      </c>
    </row>
    <row r="191" ht="54.75" customHeight="1" spans="1:9">
      <c r="A191" s="17">
        <v>171</v>
      </c>
      <c r="B191" s="18" t="s">
        <v>326</v>
      </c>
      <c r="C191" s="19" t="s">
        <v>327</v>
      </c>
      <c r="D191" s="20"/>
      <c r="E191" s="17" t="s">
        <v>17</v>
      </c>
      <c r="F191" s="17">
        <v>1</v>
      </c>
      <c r="G191" s="21">
        <v>17.73</v>
      </c>
      <c r="H191" s="21">
        <f t="shared" si="5"/>
        <v>1.5957</v>
      </c>
      <c r="I191" s="21">
        <f t="shared" si="4"/>
        <v>19.3257</v>
      </c>
    </row>
    <row r="192" ht="48.75" customHeight="1" spans="1:9">
      <c r="A192" s="17">
        <v>172</v>
      </c>
      <c r="B192" s="18" t="s">
        <v>328</v>
      </c>
      <c r="C192" s="19" t="s">
        <v>329</v>
      </c>
      <c r="D192" s="20"/>
      <c r="E192" s="17" t="s">
        <v>17</v>
      </c>
      <c r="F192" s="17">
        <v>1</v>
      </c>
      <c r="G192" s="21">
        <v>16.61</v>
      </c>
      <c r="H192" s="21">
        <f t="shared" si="5"/>
        <v>1.4949</v>
      </c>
      <c r="I192" s="21">
        <f t="shared" si="4"/>
        <v>18.1049</v>
      </c>
    </row>
    <row r="193" ht="49.5" customHeight="1" spans="1:9">
      <c r="A193" s="17">
        <v>173</v>
      </c>
      <c r="B193" s="18" t="s">
        <v>328</v>
      </c>
      <c r="C193" s="19" t="s">
        <v>330</v>
      </c>
      <c r="D193" s="20"/>
      <c r="E193" s="17" t="s">
        <v>17</v>
      </c>
      <c r="F193" s="17">
        <v>1</v>
      </c>
      <c r="G193" s="21">
        <v>17.85</v>
      </c>
      <c r="H193" s="21">
        <f t="shared" si="5"/>
        <v>1.6065</v>
      </c>
      <c r="I193" s="21">
        <f t="shared" si="4"/>
        <v>19.4565</v>
      </c>
    </row>
    <row r="194" ht="49.5" customHeight="1" spans="1:9">
      <c r="A194" s="17">
        <v>174</v>
      </c>
      <c r="B194" s="18" t="s">
        <v>331</v>
      </c>
      <c r="C194" s="19" t="s">
        <v>332</v>
      </c>
      <c r="D194" s="20"/>
      <c r="E194" s="17" t="s">
        <v>17</v>
      </c>
      <c r="F194" s="17">
        <v>1</v>
      </c>
      <c r="G194" s="21">
        <v>2.14</v>
      </c>
      <c r="H194" s="21">
        <f t="shared" si="5"/>
        <v>0.1926</v>
      </c>
      <c r="I194" s="21">
        <f t="shared" si="4"/>
        <v>2.3326</v>
      </c>
    </row>
    <row r="195" ht="48.75" customHeight="1" spans="1:9">
      <c r="A195" s="17">
        <v>175</v>
      </c>
      <c r="B195" s="18" t="s">
        <v>331</v>
      </c>
      <c r="C195" s="19" t="s">
        <v>333</v>
      </c>
      <c r="D195" s="20"/>
      <c r="E195" s="17" t="s">
        <v>17</v>
      </c>
      <c r="F195" s="17">
        <v>1</v>
      </c>
      <c r="G195" s="21">
        <v>2.59</v>
      </c>
      <c r="H195" s="21">
        <f t="shared" si="5"/>
        <v>0.2331</v>
      </c>
      <c r="I195" s="21">
        <f t="shared" si="4"/>
        <v>2.8231</v>
      </c>
    </row>
    <row r="196" ht="51" customHeight="1" spans="1:9">
      <c r="A196" s="17">
        <v>176</v>
      </c>
      <c r="B196" s="18" t="s">
        <v>331</v>
      </c>
      <c r="C196" s="19" t="s">
        <v>334</v>
      </c>
      <c r="D196" s="20"/>
      <c r="E196" s="17" t="s">
        <v>17</v>
      </c>
      <c r="F196" s="17">
        <v>1</v>
      </c>
      <c r="G196" s="21">
        <v>3.21</v>
      </c>
      <c r="H196" s="21">
        <f t="shared" si="5"/>
        <v>0.2889</v>
      </c>
      <c r="I196" s="21">
        <f t="shared" si="4"/>
        <v>3.4989</v>
      </c>
    </row>
    <row r="197" ht="48.75" customHeight="1" spans="1:9">
      <c r="A197" s="17">
        <v>177</v>
      </c>
      <c r="B197" s="18" t="s">
        <v>331</v>
      </c>
      <c r="C197" s="19" t="s">
        <v>335</v>
      </c>
      <c r="D197" s="20"/>
      <c r="E197" s="17" t="s">
        <v>17</v>
      </c>
      <c r="F197" s="17">
        <v>1</v>
      </c>
      <c r="G197" s="21">
        <v>4.23</v>
      </c>
      <c r="H197" s="21">
        <f t="shared" si="5"/>
        <v>0.3807</v>
      </c>
      <c r="I197" s="21">
        <f t="shared" si="4"/>
        <v>4.6107</v>
      </c>
    </row>
    <row r="198" ht="51" customHeight="1" spans="1:9">
      <c r="A198" s="17">
        <v>178</v>
      </c>
      <c r="B198" s="18" t="s">
        <v>331</v>
      </c>
      <c r="C198" s="19" t="s">
        <v>336</v>
      </c>
      <c r="D198" s="20"/>
      <c r="E198" s="17" t="s">
        <v>17</v>
      </c>
      <c r="F198" s="17">
        <v>1</v>
      </c>
      <c r="G198" s="21">
        <v>6.53</v>
      </c>
      <c r="H198" s="21">
        <f t="shared" si="5"/>
        <v>0.5877</v>
      </c>
      <c r="I198" s="21">
        <f t="shared" ref="I198:I261" si="6">G198+H198</f>
        <v>7.1177</v>
      </c>
    </row>
    <row r="199" ht="51" customHeight="1" spans="1:9">
      <c r="A199" s="17">
        <v>179</v>
      </c>
      <c r="B199" s="18" t="s">
        <v>337</v>
      </c>
      <c r="C199" s="19" t="s">
        <v>338</v>
      </c>
      <c r="D199" s="20"/>
      <c r="E199" s="17" t="s">
        <v>17</v>
      </c>
      <c r="F199" s="17">
        <v>1</v>
      </c>
      <c r="G199" s="21">
        <v>2.14</v>
      </c>
      <c r="H199" s="21">
        <f t="shared" ref="H199:H262" si="7">G199*0.09</f>
        <v>0.1926</v>
      </c>
      <c r="I199" s="21">
        <f t="shared" si="6"/>
        <v>2.3326</v>
      </c>
    </row>
    <row r="200" ht="53.25" customHeight="1" spans="1:9">
      <c r="A200" s="17">
        <v>180</v>
      </c>
      <c r="B200" s="18" t="s">
        <v>337</v>
      </c>
      <c r="C200" s="19" t="s">
        <v>339</v>
      </c>
      <c r="D200" s="20"/>
      <c r="E200" s="17" t="s">
        <v>17</v>
      </c>
      <c r="F200" s="17">
        <v>1</v>
      </c>
      <c r="G200" s="21">
        <v>2.59</v>
      </c>
      <c r="H200" s="21">
        <f t="shared" si="7"/>
        <v>0.2331</v>
      </c>
      <c r="I200" s="21">
        <f t="shared" si="6"/>
        <v>2.8231</v>
      </c>
    </row>
    <row r="201" ht="50.25" customHeight="1" spans="1:9">
      <c r="A201" s="17">
        <v>181</v>
      </c>
      <c r="B201" s="18" t="s">
        <v>337</v>
      </c>
      <c r="C201" s="19" t="s">
        <v>340</v>
      </c>
      <c r="D201" s="20"/>
      <c r="E201" s="17" t="s">
        <v>17</v>
      </c>
      <c r="F201" s="17">
        <v>1</v>
      </c>
      <c r="G201" s="21">
        <v>3.21</v>
      </c>
      <c r="H201" s="21">
        <f t="shared" si="7"/>
        <v>0.2889</v>
      </c>
      <c r="I201" s="21">
        <f t="shared" si="6"/>
        <v>3.4989</v>
      </c>
    </row>
    <row r="202" ht="53.25" customHeight="1" spans="1:9">
      <c r="A202" s="17">
        <v>182</v>
      </c>
      <c r="B202" s="18" t="s">
        <v>337</v>
      </c>
      <c r="C202" s="19" t="s">
        <v>341</v>
      </c>
      <c r="D202" s="20"/>
      <c r="E202" s="17" t="s">
        <v>17</v>
      </c>
      <c r="F202" s="17">
        <v>1</v>
      </c>
      <c r="G202" s="21">
        <v>4.23</v>
      </c>
      <c r="H202" s="21">
        <f t="shared" si="7"/>
        <v>0.3807</v>
      </c>
      <c r="I202" s="21">
        <f t="shared" si="6"/>
        <v>4.6107</v>
      </c>
    </row>
    <row r="203" ht="50.25" customHeight="1" spans="1:9">
      <c r="A203" s="17">
        <v>183</v>
      </c>
      <c r="B203" s="18" t="s">
        <v>337</v>
      </c>
      <c r="C203" s="19" t="s">
        <v>342</v>
      </c>
      <c r="D203" s="20"/>
      <c r="E203" s="17" t="s">
        <v>17</v>
      </c>
      <c r="F203" s="17">
        <v>1</v>
      </c>
      <c r="G203" s="21">
        <v>6.53</v>
      </c>
      <c r="H203" s="21">
        <f t="shared" si="7"/>
        <v>0.5877</v>
      </c>
      <c r="I203" s="21">
        <f t="shared" si="6"/>
        <v>7.1177</v>
      </c>
    </row>
    <row r="204" ht="43.15" customHeight="1" spans="1:9">
      <c r="A204" s="17">
        <v>184</v>
      </c>
      <c r="B204" s="18" t="s">
        <v>343</v>
      </c>
      <c r="C204" s="19" t="s">
        <v>344</v>
      </c>
      <c r="D204" s="20"/>
      <c r="E204" s="17" t="s">
        <v>46</v>
      </c>
      <c r="F204" s="17">
        <v>1</v>
      </c>
      <c r="G204" s="21">
        <v>90.59</v>
      </c>
      <c r="H204" s="21">
        <f t="shared" si="7"/>
        <v>8.1531</v>
      </c>
      <c r="I204" s="21">
        <f t="shared" si="6"/>
        <v>98.7431</v>
      </c>
    </row>
    <row r="205" ht="45" customHeight="1" spans="1:9">
      <c r="A205" s="17">
        <v>185</v>
      </c>
      <c r="B205" s="18" t="s">
        <v>343</v>
      </c>
      <c r="C205" s="19" t="s">
        <v>345</v>
      </c>
      <c r="D205" s="20"/>
      <c r="E205" s="17" t="s">
        <v>46</v>
      </c>
      <c r="F205" s="17">
        <v>1</v>
      </c>
      <c r="G205" s="21">
        <v>75.42</v>
      </c>
      <c r="H205" s="21">
        <f t="shared" si="7"/>
        <v>6.7878</v>
      </c>
      <c r="I205" s="21">
        <f t="shared" si="6"/>
        <v>82.2078</v>
      </c>
    </row>
    <row r="206" ht="39.6" customHeight="1" spans="1:9">
      <c r="A206" s="17">
        <v>186</v>
      </c>
      <c r="B206" s="18" t="s">
        <v>343</v>
      </c>
      <c r="C206" s="19" t="s">
        <v>346</v>
      </c>
      <c r="D206" s="20"/>
      <c r="E206" s="17" t="s">
        <v>46</v>
      </c>
      <c r="F206" s="17">
        <v>1</v>
      </c>
      <c r="G206" s="21">
        <v>73.4</v>
      </c>
      <c r="H206" s="21">
        <f t="shared" si="7"/>
        <v>6.606</v>
      </c>
      <c r="I206" s="21">
        <f t="shared" si="6"/>
        <v>80.006</v>
      </c>
    </row>
    <row r="207" ht="47.45" customHeight="1" spans="1:9">
      <c r="A207" s="17">
        <v>187</v>
      </c>
      <c r="B207" s="18" t="s">
        <v>347</v>
      </c>
      <c r="C207" s="19" t="s">
        <v>348</v>
      </c>
      <c r="D207" s="20"/>
      <c r="E207" s="17" t="s">
        <v>46</v>
      </c>
      <c r="F207" s="17">
        <v>1</v>
      </c>
      <c r="G207" s="21">
        <v>8.77</v>
      </c>
      <c r="H207" s="21">
        <f t="shared" si="7"/>
        <v>0.7893</v>
      </c>
      <c r="I207" s="21">
        <f t="shared" si="6"/>
        <v>9.5593</v>
      </c>
    </row>
    <row r="208" ht="64.15" customHeight="1" spans="1:9">
      <c r="A208" s="17">
        <v>188</v>
      </c>
      <c r="B208" s="18" t="s">
        <v>347</v>
      </c>
      <c r="C208" s="19" t="s">
        <v>349</v>
      </c>
      <c r="D208" s="20"/>
      <c r="E208" s="17" t="s">
        <v>46</v>
      </c>
      <c r="F208" s="17">
        <v>1</v>
      </c>
      <c r="G208" s="21">
        <v>80.36</v>
      </c>
      <c r="H208" s="21">
        <f t="shared" si="7"/>
        <v>7.2324</v>
      </c>
      <c r="I208" s="21">
        <f t="shared" si="6"/>
        <v>87.5924</v>
      </c>
    </row>
    <row r="209" s="2" customFormat="1" ht="42.75" customHeight="1" spans="1:9">
      <c r="A209" s="17">
        <v>189</v>
      </c>
      <c r="B209" s="28" t="s">
        <v>350</v>
      </c>
      <c r="C209" s="19" t="s">
        <v>351</v>
      </c>
      <c r="D209" s="20"/>
      <c r="E209" s="29" t="s">
        <v>17</v>
      </c>
      <c r="F209" s="30">
        <v>1</v>
      </c>
      <c r="G209" s="21">
        <v>2.56</v>
      </c>
      <c r="H209" s="21">
        <f t="shared" si="7"/>
        <v>0.2304</v>
      </c>
      <c r="I209" s="21">
        <f t="shared" si="6"/>
        <v>2.7904</v>
      </c>
    </row>
    <row r="210" s="2" customFormat="1" ht="34.5" customHeight="1" spans="1:9">
      <c r="A210" s="17">
        <v>190</v>
      </c>
      <c r="B210" s="28" t="s">
        <v>352</v>
      </c>
      <c r="C210" s="19" t="s">
        <v>353</v>
      </c>
      <c r="D210" s="20"/>
      <c r="E210" s="29" t="s">
        <v>17</v>
      </c>
      <c r="F210" s="30">
        <v>1</v>
      </c>
      <c r="G210" s="21">
        <v>4.33</v>
      </c>
      <c r="H210" s="21">
        <f t="shared" si="7"/>
        <v>0.3897</v>
      </c>
      <c r="I210" s="21">
        <f t="shared" si="6"/>
        <v>4.7197</v>
      </c>
    </row>
    <row r="211" s="2" customFormat="1" ht="27.95" customHeight="1" spans="1:9">
      <c r="A211" s="17">
        <v>191</v>
      </c>
      <c r="B211" s="18" t="s">
        <v>354</v>
      </c>
      <c r="C211" s="19" t="s">
        <v>355</v>
      </c>
      <c r="D211" s="20"/>
      <c r="E211" s="17" t="s">
        <v>17</v>
      </c>
      <c r="F211" s="17">
        <v>1</v>
      </c>
      <c r="G211" s="21">
        <v>3.11</v>
      </c>
      <c r="H211" s="21">
        <f t="shared" si="7"/>
        <v>0.2799</v>
      </c>
      <c r="I211" s="21">
        <f t="shared" si="6"/>
        <v>3.3899</v>
      </c>
    </row>
    <row r="212" s="2" customFormat="1" ht="39.75" customHeight="1" spans="1:9">
      <c r="A212" s="17">
        <v>192</v>
      </c>
      <c r="B212" s="18" t="s">
        <v>356</v>
      </c>
      <c r="C212" s="19" t="s">
        <v>357</v>
      </c>
      <c r="D212" s="20"/>
      <c r="E212" s="17" t="s">
        <v>17</v>
      </c>
      <c r="F212" s="17">
        <v>1</v>
      </c>
      <c r="G212" s="21">
        <v>14.56</v>
      </c>
      <c r="H212" s="21">
        <f t="shared" si="7"/>
        <v>1.3104</v>
      </c>
      <c r="I212" s="21">
        <f t="shared" si="6"/>
        <v>15.8704</v>
      </c>
    </row>
    <row r="213" s="2" customFormat="1" ht="87" customHeight="1" spans="1:9">
      <c r="A213" s="17">
        <v>193</v>
      </c>
      <c r="B213" s="18" t="s">
        <v>358</v>
      </c>
      <c r="C213" s="19" t="s">
        <v>359</v>
      </c>
      <c r="D213" s="20"/>
      <c r="E213" s="17" t="s">
        <v>360</v>
      </c>
      <c r="F213" s="17">
        <v>1</v>
      </c>
      <c r="G213" s="21">
        <v>326.61</v>
      </c>
      <c r="H213" s="21">
        <f t="shared" si="7"/>
        <v>29.3949</v>
      </c>
      <c r="I213" s="21">
        <f t="shared" si="6"/>
        <v>356.0049</v>
      </c>
    </row>
    <row r="214" s="2" customFormat="1" ht="78" customHeight="1" spans="1:9">
      <c r="A214" s="17">
        <v>194</v>
      </c>
      <c r="B214" s="18" t="s">
        <v>361</v>
      </c>
      <c r="C214" s="19" t="s">
        <v>362</v>
      </c>
      <c r="D214" s="20"/>
      <c r="E214" s="17" t="s">
        <v>360</v>
      </c>
      <c r="F214" s="17">
        <v>1</v>
      </c>
      <c r="G214" s="21">
        <v>757.97</v>
      </c>
      <c r="H214" s="21">
        <f t="shared" si="7"/>
        <v>68.2173</v>
      </c>
      <c r="I214" s="21">
        <f t="shared" si="6"/>
        <v>826.1873</v>
      </c>
    </row>
    <row r="215" s="2" customFormat="1" ht="84.95" customHeight="1" spans="1:9">
      <c r="A215" s="17">
        <v>195</v>
      </c>
      <c r="B215" s="18" t="s">
        <v>363</v>
      </c>
      <c r="C215" s="19" t="s">
        <v>364</v>
      </c>
      <c r="D215" s="20"/>
      <c r="E215" s="17" t="s">
        <v>360</v>
      </c>
      <c r="F215" s="17">
        <v>1</v>
      </c>
      <c r="G215" s="21">
        <v>637</v>
      </c>
      <c r="H215" s="21">
        <f t="shared" si="7"/>
        <v>57.33</v>
      </c>
      <c r="I215" s="21">
        <f t="shared" si="6"/>
        <v>694.33</v>
      </c>
    </row>
    <row r="216" s="2" customFormat="1" ht="39.95" customHeight="1" spans="1:9">
      <c r="A216" s="17">
        <v>196</v>
      </c>
      <c r="B216" s="18" t="s">
        <v>365</v>
      </c>
      <c r="C216" s="19" t="s">
        <v>366</v>
      </c>
      <c r="D216" s="20"/>
      <c r="E216" s="17" t="s">
        <v>51</v>
      </c>
      <c r="F216" s="17">
        <v>1</v>
      </c>
      <c r="G216" s="21">
        <v>64.47</v>
      </c>
      <c r="H216" s="21">
        <f t="shared" si="7"/>
        <v>5.8023</v>
      </c>
      <c r="I216" s="21">
        <f t="shared" si="6"/>
        <v>70.2723</v>
      </c>
    </row>
    <row r="217" s="2" customFormat="1" ht="39" customHeight="1" spans="1:9">
      <c r="A217" s="17">
        <v>197</v>
      </c>
      <c r="B217" s="18" t="s">
        <v>367</v>
      </c>
      <c r="C217" s="19" t="s">
        <v>368</v>
      </c>
      <c r="D217" s="20"/>
      <c r="E217" s="17" t="s">
        <v>360</v>
      </c>
      <c r="F217" s="17">
        <v>1</v>
      </c>
      <c r="G217" s="21">
        <v>233.82</v>
      </c>
      <c r="H217" s="21">
        <f t="shared" si="7"/>
        <v>21.0438</v>
      </c>
      <c r="I217" s="21">
        <f t="shared" si="6"/>
        <v>254.8638</v>
      </c>
    </row>
    <row r="218" s="2" customFormat="1" ht="39" customHeight="1" spans="1:9">
      <c r="A218" s="17">
        <v>198</v>
      </c>
      <c r="B218" s="18" t="s">
        <v>369</v>
      </c>
      <c r="C218" s="19" t="s">
        <v>370</v>
      </c>
      <c r="D218" s="20"/>
      <c r="E218" s="17" t="s">
        <v>360</v>
      </c>
      <c r="F218" s="17">
        <v>1</v>
      </c>
      <c r="G218" s="21">
        <v>319.01</v>
      </c>
      <c r="H218" s="21">
        <f t="shared" si="7"/>
        <v>28.7109</v>
      </c>
      <c r="I218" s="21">
        <f t="shared" si="6"/>
        <v>347.7209</v>
      </c>
    </row>
    <row r="219" s="2" customFormat="1" ht="48.6" customHeight="1" spans="1:9">
      <c r="A219" s="17">
        <v>199</v>
      </c>
      <c r="B219" s="18" t="s">
        <v>371</v>
      </c>
      <c r="C219" s="19" t="s">
        <v>372</v>
      </c>
      <c r="D219" s="20"/>
      <c r="E219" s="17" t="s">
        <v>360</v>
      </c>
      <c r="F219" s="17">
        <v>1</v>
      </c>
      <c r="G219" s="21">
        <v>253.67</v>
      </c>
      <c r="H219" s="21">
        <f t="shared" si="7"/>
        <v>22.8303</v>
      </c>
      <c r="I219" s="21">
        <f t="shared" si="6"/>
        <v>276.5003</v>
      </c>
    </row>
    <row r="220" s="2" customFormat="1" ht="30.95" customHeight="1" spans="1:9">
      <c r="A220" s="17">
        <v>200</v>
      </c>
      <c r="B220" s="18" t="s">
        <v>371</v>
      </c>
      <c r="C220" s="19" t="s">
        <v>373</v>
      </c>
      <c r="D220" s="20"/>
      <c r="E220" s="17" t="s">
        <v>360</v>
      </c>
      <c r="F220" s="17">
        <v>1</v>
      </c>
      <c r="G220" s="21">
        <v>233.37</v>
      </c>
      <c r="H220" s="21">
        <f t="shared" si="7"/>
        <v>21.0033</v>
      </c>
      <c r="I220" s="21">
        <f t="shared" si="6"/>
        <v>254.3733</v>
      </c>
    </row>
    <row r="221" s="2" customFormat="1" ht="30.95" customHeight="1" spans="1:9">
      <c r="A221" s="17">
        <v>201</v>
      </c>
      <c r="B221" s="18" t="s">
        <v>374</v>
      </c>
      <c r="C221" s="19" t="s">
        <v>375</v>
      </c>
      <c r="D221" s="20"/>
      <c r="E221" s="17" t="s">
        <v>360</v>
      </c>
      <c r="F221" s="17">
        <v>1</v>
      </c>
      <c r="G221" s="21">
        <v>41.84</v>
      </c>
      <c r="H221" s="21">
        <f t="shared" si="7"/>
        <v>3.7656</v>
      </c>
      <c r="I221" s="21">
        <f t="shared" si="6"/>
        <v>45.6056</v>
      </c>
    </row>
    <row r="222" s="2" customFormat="1" ht="30.95" customHeight="1" spans="1:9">
      <c r="A222" s="17">
        <v>202</v>
      </c>
      <c r="B222" s="18" t="s">
        <v>376</v>
      </c>
      <c r="C222" s="19" t="s">
        <v>377</v>
      </c>
      <c r="D222" s="20"/>
      <c r="E222" s="17" t="s">
        <v>17</v>
      </c>
      <c r="F222" s="17">
        <v>1</v>
      </c>
      <c r="G222" s="21">
        <v>17.76</v>
      </c>
      <c r="H222" s="21">
        <f t="shared" si="7"/>
        <v>1.5984</v>
      </c>
      <c r="I222" s="21">
        <f t="shared" si="6"/>
        <v>19.3584</v>
      </c>
    </row>
    <row r="223" s="2" customFormat="1" ht="30.95" customHeight="1" spans="1:9">
      <c r="A223" s="17">
        <v>203</v>
      </c>
      <c r="B223" s="18" t="s">
        <v>376</v>
      </c>
      <c r="C223" s="19" t="s">
        <v>378</v>
      </c>
      <c r="D223" s="20"/>
      <c r="E223" s="17" t="s">
        <v>17</v>
      </c>
      <c r="F223" s="17">
        <v>1</v>
      </c>
      <c r="G223" s="21">
        <v>18.11</v>
      </c>
      <c r="H223" s="21">
        <f t="shared" si="7"/>
        <v>1.6299</v>
      </c>
      <c r="I223" s="21">
        <f t="shared" si="6"/>
        <v>19.7399</v>
      </c>
    </row>
    <row r="224" s="2" customFormat="1" ht="30.95" customHeight="1" spans="1:9">
      <c r="A224" s="17">
        <v>204</v>
      </c>
      <c r="B224" s="18" t="s">
        <v>376</v>
      </c>
      <c r="C224" s="19" t="s">
        <v>379</v>
      </c>
      <c r="D224" s="20"/>
      <c r="E224" s="17" t="s">
        <v>17</v>
      </c>
      <c r="F224" s="17">
        <v>1</v>
      </c>
      <c r="G224" s="21">
        <v>20.39</v>
      </c>
      <c r="H224" s="21">
        <f t="shared" si="7"/>
        <v>1.8351</v>
      </c>
      <c r="I224" s="21">
        <f t="shared" si="6"/>
        <v>22.2251</v>
      </c>
    </row>
    <row r="225" ht="30.95" customHeight="1" spans="1:9">
      <c r="A225" s="17">
        <v>205</v>
      </c>
      <c r="B225" s="18" t="s">
        <v>376</v>
      </c>
      <c r="C225" s="19" t="s">
        <v>380</v>
      </c>
      <c r="D225" s="20"/>
      <c r="E225" s="17" t="s">
        <v>17</v>
      </c>
      <c r="F225" s="17">
        <v>1</v>
      </c>
      <c r="G225" s="21">
        <v>23.48</v>
      </c>
      <c r="H225" s="21">
        <f t="shared" si="7"/>
        <v>2.1132</v>
      </c>
      <c r="I225" s="21">
        <f t="shared" si="6"/>
        <v>25.5932</v>
      </c>
    </row>
    <row r="226" ht="30.95" customHeight="1" spans="1:9">
      <c r="A226" s="17">
        <v>206</v>
      </c>
      <c r="B226" s="18" t="s">
        <v>376</v>
      </c>
      <c r="C226" s="19" t="s">
        <v>381</v>
      </c>
      <c r="D226" s="20"/>
      <c r="E226" s="17" t="s">
        <v>17</v>
      </c>
      <c r="F226" s="17">
        <v>1</v>
      </c>
      <c r="G226" s="21">
        <v>19.45</v>
      </c>
      <c r="H226" s="21">
        <f t="shared" si="7"/>
        <v>1.7505</v>
      </c>
      <c r="I226" s="21">
        <f t="shared" si="6"/>
        <v>21.2005</v>
      </c>
    </row>
    <row r="227" ht="30.95" customHeight="1" spans="1:9">
      <c r="A227" s="17">
        <v>207</v>
      </c>
      <c r="B227" s="18" t="s">
        <v>376</v>
      </c>
      <c r="C227" s="19" t="s">
        <v>382</v>
      </c>
      <c r="D227" s="20"/>
      <c r="E227" s="17" t="s">
        <v>17</v>
      </c>
      <c r="F227" s="17">
        <v>1</v>
      </c>
      <c r="G227" s="21">
        <v>20.61</v>
      </c>
      <c r="H227" s="21">
        <f t="shared" si="7"/>
        <v>1.8549</v>
      </c>
      <c r="I227" s="21">
        <f t="shared" si="6"/>
        <v>22.4649</v>
      </c>
    </row>
    <row r="228" ht="30.95" customHeight="1" spans="1:9">
      <c r="A228" s="17">
        <v>208</v>
      </c>
      <c r="B228" s="18" t="s">
        <v>376</v>
      </c>
      <c r="C228" s="19" t="s">
        <v>383</v>
      </c>
      <c r="D228" s="20"/>
      <c r="E228" s="17" t="s">
        <v>17</v>
      </c>
      <c r="F228" s="17">
        <v>1</v>
      </c>
      <c r="G228" s="21">
        <v>24.33</v>
      </c>
      <c r="H228" s="21">
        <f t="shared" si="7"/>
        <v>2.1897</v>
      </c>
      <c r="I228" s="21">
        <f t="shared" si="6"/>
        <v>26.5197</v>
      </c>
    </row>
    <row r="229" ht="30.95" customHeight="1" spans="1:9">
      <c r="A229" s="17">
        <v>209</v>
      </c>
      <c r="B229" s="18" t="s">
        <v>376</v>
      </c>
      <c r="C229" s="19" t="s">
        <v>384</v>
      </c>
      <c r="D229" s="20"/>
      <c r="E229" s="17" t="s">
        <v>17</v>
      </c>
      <c r="F229" s="17">
        <v>1</v>
      </c>
      <c r="G229" s="21">
        <v>29.74</v>
      </c>
      <c r="H229" s="21">
        <f t="shared" si="7"/>
        <v>2.6766</v>
      </c>
      <c r="I229" s="21">
        <f t="shared" si="6"/>
        <v>32.4166</v>
      </c>
    </row>
    <row r="230" ht="69.95" customHeight="1" spans="1:9">
      <c r="A230" s="17">
        <v>210</v>
      </c>
      <c r="B230" s="18" t="s">
        <v>385</v>
      </c>
      <c r="C230" s="19" t="s">
        <v>386</v>
      </c>
      <c r="D230" s="20"/>
      <c r="E230" s="17" t="s">
        <v>17</v>
      </c>
      <c r="F230" s="17">
        <v>1</v>
      </c>
      <c r="G230" s="21">
        <v>30.89</v>
      </c>
      <c r="H230" s="21">
        <f t="shared" si="7"/>
        <v>2.7801</v>
      </c>
      <c r="I230" s="21">
        <f t="shared" si="6"/>
        <v>33.6701</v>
      </c>
    </row>
    <row r="231" ht="62.1" customHeight="1" spans="1:9">
      <c r="A231" s="17">
        <v>211</v>
      </c>
      <c r="B231" s="18" t="s">
        <v>387</v>
      </c>
      <c r="C231" s="19" t="s">
        <v>388</v>
      </c>
      <c r="D231" s="20"/>
      <c r="E231" s="17" t="s">
        <v>17</v>
      </c>
      <c r="F231" s="17">
        <v>1</v>
      </c>
      <c r="G231" s="21">
        <v>45.08</v>
      </c>
      <c r="H231" s="21">
        <f t="shared" si="7"/>
        <v>4.0572</v>
      </c>
      <c r="I231" s="21">
        <f t="shared" si="6"/>
        <v>49.1372</v>
      </c>
    </row>
    <row r="232" ht="66" customHeight="1" spans="1:9">
      <c r="A232" s="17">
        <v>212</v>
      </c>
      <c r="B232" s="18" t="s">
        <v>389</v>
      </c>
      <c r="C232" s="19" t="s">
        <v>390</v>
      </c>
      <c r="D232" s="20"/>
      <c r="E232" s="17" t="s">
        <v>17</v>
      </c>
      <c r="F232" s="17">
        <v>1</v>
      </c>
      <c r="G232" s="21">
        <v>55.12</v>
      </c>
      <c r="H232" s="21">
        <f t="shared" si="7"/>
        <v>4.9608</v>
      </c>
      <c r="I232" s="21">
        <f t="shared" si="6"/>
        <v>60.0808</v>
      </c>
    </row>
    <row r="233" ht="66.95" customHeight="1" spans="1:9">
      <c r="A233" s="17">
        <v>213</v>
      </c>
      <c r="B233" s="18" t="s">
        <v>391</v>
      </c>
      <c r="C233" s="19" t="s">
        <v>392</v>
      </c>
      <c r="D233" s="20"/>
      <c r="E233" s="17" t="s">
        <v>17</v>
      </c>
      <c r="F233" s="17">
        <v>1</v>
      </c>
      <c r="G233" s="21">
        <v>87.44</v>
      </c>
      <c r="H233" s="21">
        <f t="shared" si="7"/>
        <v>7.8696</v>
      </c>
      <c r="I233" s="21">
        <f t="shared" si="6"/>
        <v>95.3096</v>
      </c>
    </row>
    <row r="234" ht="66.95" customHeight="1" spans="1:9">
      <c r="A234" s="17">
        <v>214</v>
      </c>
      <c r="B234" s="18" t="s">
        <v>393</v>
      </c>
      <c r="C234" s="19" t="s">
        <v>394</v>
      </c>
      <c r="D234" s="20"/>
      <c r="E234" s="17" t="s">
        <v>17</v>
      </c>
      <c r="F234" s="17">
        <v>1</v>
      </c>
      <c r="G234" s="21">
        <v>93</v>
      </c>
      <c r="H234" s="21">
        <f t="shared" si="7"/>
        <v>8.37</v>
      </c>
      <c r="I234" s="21">
        <f t="shared" si="6"/>
        <v>101.37</v>
      </c>
    </row>
    <row r="235" ht="66" customHeight="1" spans="1:9">
      <c r="A235" s="17">
        <v>215</v>
      </c>
      <c r="B235" s="18" t="s">
        <v>395</v>
      </c>
      <c r="C235" s="19" t="s">
        <v>396</v>
      </c>
      <c r="D235" s="20"/>
      <c r="E235" s="17" t="s">
        <v>17</v>
      </c>
      <c r="F235" s="17">
        <v>1</v>
      </c>
      <c r="G235" s="21">
        <v>180.19</v>
      </c>
      <c r="H235" s="21">
        <f t="shared" si="7"/>
        <v>16.2171</v>
      </c>
      <c r="I235" s="21">
        <f t="shared" si="6"/>
        <v>196.4071</v>
      </c>
    </row>
    <row r="236" ht="80.1" customHeight="1" spans="1:9">
      <c r="A236" s="17">
        <v>216</v>
      </c>
      <c r="B236" s="18" t="s">
        <v>397</v>
      </c>
      <c r="C236" s="19" t="s">
        <v>398</v>
      </c>
      <c r="D236" s="20"/>
      <c r="E236" s="17" t="s">
        <v>17</v>
      </c>
      <c r="F236" s="17">
        <v>1</v>
      </c>
      <c r="G236" s="21">
        <v>276.32</v>
      </c>
      <c r="H236" s="21">
        <f t="shared" si="7"/>
        <v>24.8688</v>
      </c>
      <c r="I236" s="21">
        <f t="shared" si="6"/>
        <v>301.1888</v>
      </c>
    </row>
    <row r="237" ht="29.25" customHeight="1" spans="1:9">
      <c r="A237" s="17">
        <v>217</v>
      </c>
      <c r="B237" s="18" t="s">
        <v>399</v>
      </c>
      <c r="C237" s="19" t="s">
        <v>400</v>
      </c>
      <c r="D237" s="20"/>
      <c r="E237" s="17" t="s">
        <v>51</v>
      </c>
      <c r="F237" s="17">
        <v>1</v>
      </c>
      <c r="G237" s="21">
        <v>71.77</v>
      </c>
      <c r="H237" s="21">
        <f t="shared" si="7"/>
        <v>6.4593</v>
      </c>
      <c r="I237" s="21">
        <f t="shared" si="6"/>
        <v>78.2293</v>
      </c>
    </row>
    <row r="238" ht="29.25" customHeight="1" spans="1:9">
      <c r="A238" s="17">
        <v>218</v>
      </c>
      <c r="B238" s="18" t="s">
        <v>399</v>
      </c>
      <c r="C238" s="19" t="s">
        <v>401</v>
      </c>
      <c r="D238" s="20"/>
      <c r="E238" s="17" t="s">
        <v>51</v>
      </c>
      <c r="F238" s="17">
        <v>1</v>
      </c>
      <c r="G238" s="21">
        <v>68.42</v>
      </c>
      <c r="H238" s="21">
        <f t="shared" si="7"/>
        <v>6.1578</v>
      </c>
      <c r="I238" s="21">
        <f t="shared" si="6"/>
        <v>74.5778</v>
      </c>
    </row>
    <row r="239" ht="45.95" customHeight="1" spans="1:9">
      <c r="A239" s="17">
        <v>219</v>
      </c>
      <c r="B239" s="18" t="s">
        <v>402</v>
      </c>
      <c r="C239" s="19" t="s">
        <v>403</v>
      </c>
      <c r="D239" s="20"/>
      <c r="E239" s="17" t="s">
        <v>404</v>
      </c>
      <c r="F239" s="17">
        <v>1</v>
      </c>
      <c r="G239" s="21">
        <v>45</v>
      </c>
      <c r="H239" s="21">
        <f t="shared" si="7"/>
        <v>4.05</v>
      </c>
      <c r="I239" s="21">
        <f t="shared" si="6"/>
        <v>49.05</v>
      </c>
    </row>
    <row r="240" ht="34.5" customHeight="1" spans="1:9">
      <c r="A240" s="17">
        <v>220</v>
      </c>
      <c r="B240" s="18" t="s">
        <v>405</v>
      </c>
      <c r="C240" s="19" t="s">
        <v>406</v>
      </c>
      <c r="D240" s="20"/>
      <c r="E240" s="17" t="s">
        <v>404</v>
      </c>
      <c r="F240" s="17">
        <v>1</v>
      </c>
      <c r="G240" s="21">
        <v>120</v>
      </c>
      <c r="H240" s="21">
        <f t="shared" si="7"/>
        <v>10.8</v>
      </c>
      <c r="I240" s="21">
        <f t="shared" si="6"/>
        <v>130.8</v>
      </c>
    </row>
    <row r="241" ht="33" customHeight="1" spans="1:9">
      <c r="A241" s="17">
        <v>221</v>
      </c>
      <c r="B241" s="18" t="s">
        <v>407</v>
      </c>
      <c r="C241" s="19" t="s">
        <v>408</v>
      </c>
      <c r="D241" s="20"/>
      <c r="E241" s="17" t="s">
        <v>17</v>
      </c>
      <c r="F241" s="17">
        <v>1</v>
      </c>
      <c r="G241" s="21">
        <v>19.44</v>
      </c>
      <c r="H241" s="21">
        <f t="shared" si="7"/>
        <v>1.7496</v>
      </c>
      <c r="I241" s="21">
        <f t="shared" si="6"/>
        <v>21.1896</v>
      </c>
    </row>
    <row r="242" ht="30.75" customHeight="1" spans="1:9">
      <c r="A242" s="17">
        <v>222</v>
      </c>
      <c r="B242" s="18" t="s">
        <v>409</v>
      </c>
      <c r="C242" s="19" t="s">
        <v>408</v>
      </c>
      <c r="D242" s="20"/>
      <c r="E242" s="17" t="s">
        <v>17</v>
      </c>
      <c r="F242" s="17">
        <v>1</v>
      </c>
      <c r="G242" s="21">
        <v>19.44</v>
      </c>
      <c r="H242" s="21">
        <f t="shared" si="7"/>
        <v>1.7496</v>
      </c>
      <c r="I242" s="21">
        <f t="shared" si="6"/>
        <v>21.1896</v>
      </c>
    </row>
    <row r="243" s="2" customFormat="1" ht="36" customHeight="1" spans="1:9">
      <c r="A243" s="17">
        <v>223</v>
      </c>
      <c r="B243" s="18" t="s">
        <v>410</v>
      </c>
      <c r="C243" s="19" t="s">
        <v>411</v>
      </c>
      <c r="D243" s="20"/>
      <c r="E243" s="17" t="s">
        <v>17</v>
      </c>
      <c r="F243" s="17">
        <v>1</v>
      </c>
      <c r="G243" s="21">
        <v>110.6</v>
      </c>
      <c r="H243" s="21">
        <f t="shared" si="7"/>
        <v>9.954</v>
      </c>
      <c r="I243" s="21">
        <f t="shared" si="6"/>
        <v>120.554</v>
      </c>
    </row>
    <row r="244" ht="41.1" customHeight="1" spans="1:9">
      <c r="A244" s="17">
        <v>224</v>
      </c>
      <c r="B244" s="18" t="s">
        <v>412</v>
      </c>
      <c r="C244" s="19" t="s">
        <v>413</v>
      </c>
      <c r="D244" s="20"/>
      <c r="E244" s="17" t="s">
        <v>12</v>
      </c>
      <c r="F244" s="17">
        <v>1</v>
      </c>
      <c r="G244" s="21">
        <v>180</v>
      </c>
      <c r="H244" s="21">
        <f t="shared" si="7"/>
        <v>16.2</v>
      </c>
      <c r="I244" s="21">
        <f t="shared" si="6"/>
        <v>196.2</v>
      </c>
    </row>
    <row r="245" ht="35.25" customHeight="1" spans="1:9">
      <c r="A245" s="17">
        <v>225</v>
      </c>
      <c r="B245" s="18" t="s">
        <v>414</v>
      </c>
      <c r="C245" s="19" t="s">
        <v>415</v>
      </c>
      <c r="D245" s="20"/>
      <c r="E245" s="17" t="s">
        <v>51</v>
      </c>
      <c r="F245" s="17">
        <v>1</v>
      </c>
      <c r="G245" s="21">
        <v>325</v>
      </c>
      <c r="H245" s="21">
        <f t="shared" si="7"/>
        <v>29.25</v>
      </c>
      <c r="I245" s="21">
        <f t="shared" si="6"/>
        <v>354.25</v>
      </c>
    </row>
    <row r="246" ht="37.5" customHeight="1" spans="1:9">
      <c r="A246" s="17">
        <v>226</v>
      </c>
      <c r="B246" s="18" t="s">
        <v>414</v>
      </c>
      <c r="C246" s="19" t="s">
        <v>416</v>
      </c>
      <c r="D246" s="20"/>
      <c r="E246" s="17" t="s">
        <v>51</v>
      </c>
      <c r="F246" s="17">
        <v>1</v>
      </c>
      <c r="G246" s="21">
        <v>385</v>
      </c>
      <c r="H246" s="21">
        <f t="shared" si="7"/>
        <v>34.65</v>
      </c>
      <c r="I246" s="21">
        <f t="shared" si="6"/>
        <v>419.65</v>
      </c>
    </row>
    <row r="247" ht="37.5" customHeight="1" spans="1:9">
      <c r="A247" s="17">
        <v>227</v>
      </c>
      <c r="B247" s="18" t="s">
        <v>417</v>
      </c>
      <c r="C247" s="19" t="s">
        <v>418</v>
      </c>
      <c r="D247" s="20"/>
      <c r="E247" s="17" t="s">
        <v>51</v>
      </c>
      <c r="F247" s="17">
        <v>1</v>
      </c>
      <c r="G247" s="21">
        <v>295</v>
      </c>
      <c r="H247" s="21">
        <f t="shared" si="7"/>
        <v>26.55</v>
      </c>
      <c r="I247" s="21">
        <f t="shared" si="6"/>
        <v>321.55</v>
      </c>
    </row>
    <row r="248" ht="36" customHeight="1" spans="1:9">
      <c r="A248" s="17">
        <v>228</v>
      </c>
      <c r="B248" s="18" t="s">
        <v>419</v>
      </c>
      <c r="C248" s="19" t="s">
        <v>420</v>
      </c>
      <c r="D248" s="20"/>
      <c r="E248" s="17" t="s">
        <v>51</v>
      </c>
      <c r="F248" s="17">
        <v>1</v>
      </c>
      <c r="G248" s="21">
        <v>315</v>
      </c>
      <c r="H248" s="21">
        <f t="shared" si="7"/>
        <v>28.35</v>
      </c>
      <c r="I248" s="21">
        <f t="shared" si="6"/>
        <v>343.35</v>
      </c>
    </row>
    <row r="249" ht="41.1" customHeight="1" spans="1:9">
      <c r="A249" s="17">
        <v>229</v>
      </c>
      <c r="B249" s="18" t="s">
        <v>421</v>
      </c>
      <c r="C249" s="19" t="s">
        <v>422</v>
      </c>
      <c r="D249" s="20"/>
      <c r="E249" s="17" t="s">
        <v>51</v>
      </c>
      <c r="F249" s="17">
        <v>1</v>
      </c>
      <c r="G249" s="21">
        <v>285</v>
      </c>
      <c r="H249" s="21">
        <f t="shared" si="7"/>
        <v>25.65</v>
      </c>
      <c r="I249" s="21">
        <f t="shared" si="6"/>
        <v>310.65</v>
      </c>
    </row>
    <row r="250" ht="37.5" customHeight="1" spans="1:9">
      <c r="A250" s="17">
        <v>230</v>
      </c>
      <c r="B250" s="18" t="s">
        <v>417</v>
      </c>
      <c r="C250" s="19" t="s">
        <v>423</v>
      </c>
      <c r="D250" s="20"/>
      <c r="E250" s="17" t="s">
        <v>51</v>
      </c>
      <c r="F250" s="17">
        <v>1</v>
      </c>
      <c r="G250" s="21">
        <v>195</v>
      </c>
      <c r="H250" s="21">
        <f t="shared" si="7"/>
        <v>17.55</v>
      </c>
      <c r="I250" s="21">
        <f t="shared" si="6"/>
        <v>212.55</v>
      </c>
    </row>
    <row r="251" ht="36" customHeight="1" spans="1:9">
      <c r="A251" s="17">
        <v>231</v>
      </c>
      <c r="B251" s="18" t="s">
        <v>419</v>
      </c>
      <c r="C251" s="19" t="s">
        <v>424</v>
      </c>
      <c r="D251" s="20"/>
      <c r="E251" s="17" t="s">
        <v>51</v>
      </c>
      <c r="F251" s="17">
        <v>1</v>
      </c>
      <c r="G251" s="21">
        <v>135</v>
      </c>
      <c r="H251" s="21">
        <f t="shared" si="7"/>
        <v>12.15</v>
      </c>
      <c r="I251" s="21">
        <f t="shared" si="6"/>
        <v>147.15</v>
      </c>
    </row>
    <row r="252" ht="33.75" customHeight="1" spans="1:9">
      <c r="A252" s="17">
        <v>232</v>
      </c>
      <c r="B252" s="18" t="s">
        <v>419</v>
      </c>
      <c r="C252" s="19" t="s">
        <v>425</v>
      </c>
      <c r="D252" s="20"/>
      <c r="E252" s="17" t="s">
        <v>51</v>
      </c>
      <c r="F252" s="17">
        <v>1</v>
      </c>
      <c r="G252" s="21">
        <v>85</v>
      </c>
      <c r="H252" s="21">
        <f t="shared" si="7"/>
        <v>7.65</v>
      </c>
      <c r="I252" s="21">
        <f t="shared" si="6"/>
        <v>92.65</v>
      </c>
    </row>
    <row r="253" ht="36" customHeight="1" spans="1:9">
      <c r="A253" s="17">
        <v>233</v>
      </c>
      <c r="B253" s="18" t="s">
        <v>419</v>
      </c>
      <c r="C253" s="19" t="s">
        <v>426</v>
      </c>
      <c r="D253" s="20"/>
      <c r="E253" s="17" t="s">
        <v>51</v>
      </c>
      <c r="F253" s="17">
        <v>1</v>
      </c>
      <c r="G253" s="21">
        <v>65</v>
      </c>
      <c r="H253" s="21">
        <f t="shared" si="7"/>
        <v>5.85</v>
      </c>
      <c r="I253" s="21">
        <f t="shared" si="6"/>
        <v>70.85</v>
      </c>
    </row>
    <row r="254" ht="33.75" customHeight="1" spans="1:9">
      <c r="A254" s="17">
        <v>234</v>
      </c>
      <c r="B254" s="18" t="s">
        <v>427</v>
      </c>
      <c r="C254" s="19" t="s">
        <v>428</v>
      </c>
      <c r="D254" s="20"/>
      <c r="E254" s="17" t="s">
        <v>12</v>
      </c>
      <c r="F254" s="17">
        <v>1</v>
      </c>
      <c r="G254" s="21">
        <v>406.88</v>
      </c>
      <c r="H254" s="21">
        <f t="shared" si="7"/>
        <v>36.6192</v>
      </c>
      <c r="I254" s="21">
        <f t="shared" si="6"/>
        <v>443.4992</v>
      </c>
    </row>
    <row r="255" ht="45" customHeight="1" spans="1:9">
      <c r="A255" s="17">
        <v>235</v>
      </c>
      <c r="B255" s="18" t="s">
        <v>429</v>
      </c>
      <c r="C255" s="19" t="s">
        <v>430</v>
      </c>
      <c r="D255" s="20"/>
      <c r="E255" s="17" t="s">
        <v>12</v>
      </c>
      <c r="F255" s="17">
        <v>1</v>
      </c>
      <c r="G255" s="21">
        <v>165</v>
      </c>
      <c r="H255" s="21">
        <f t="shared" si="7"/>
        <v>14.85</v>
      </c>
      <c r="I255" s="21">
        <f t="shared" si="6"/>
        <v>179.85</v>
      </c>
    </row>
    <row r="256" ht="44.25" customHeight="1" spans="1:9">
      <c r="A256" s="17">
        <v>236</v>
      </c>
      <c r="B256" s="18" t="s">
        <v>429</v>
      </c>
      <c r="C256" s="19" t="s">
        <v>431</v>
      </c>
      <c r="D256" s="20"/>
      <c r="E256" s="17" t="s">
        <v>12</v>
      </c>
      <c r="F256" s="17">
        <v>1</v>
      </c>
      <c r="G256" s="21">
        <v>185</v>
      </c>
      <c r="H256" s="21">
        <f t="shared" si="7"/>
        <v>16.65</v>
      </c>
      <c r="I256" s="21">
        <f t="shared" si="6"/>
        <v>201.65</v>
      </c>
    </row>
    <row r="257" ht="30.75" customHeight="1" spans="1:9">
      <c r="A257" s="17">
        <v>237</v>
      </c>
      <c r="B257" s="18" t="s">
        <v>432</v>
      </c>
      <c r="C257" s="19" t="s">
        <v>433</v>
      </c>
      <c r="D257" s="20"/>
      <c r="E257" s="17" t="s">
        <v>12</v>
      </c>
      <c r="F257" s="17">
        <v>1</v>
      </c>
      <c r="G257" s="21">
        <v>42.3</v>
      </c>
      <c r="H257" s="21">
        <f t="shared" si="7"/>
        <v>3.807</v>
      </c>
      <c r="I257" s="21">
        <f t="shared" si="6"/>
        <v>46.107</v>
      </c>
    </row>
    <row r="258" ht="41.25" customHeight="1" spans="1:9">
      <c r="A258" s="17">
        <v>238</v>
      </c>
      <c r="B258" s="18" t="s">
        <v>434</v>
      </c>
      <c r="C258" s="18" t="s">
        <v>435</v>
      </c>
      <c r="D258" s="18"/>
      <c r="E258" s="17" t="s">
        <v>12</v>
      </c>
      <c r="F258" s="17">
        <v>1</v>
      </c>
      <c r="G258" s="21">
        <v>107.83</v>
      </c>
      <c r="H258" s="21">
        <f t="shared" si="7"/>
        <v>9.7047</v>
      </c>
      <c r="I258" s="21">
        <f t="shared" si="6"/>
        <v>117.5347</v>
      </c>
    </row>
    <row r="259" ht="41.25" customHeight="1" spans="1:9">
      <c r="A259" s="17">
        <v>239</v>
      </c>
      <c r="B259" s="18" t="s">
        <v>434</v>
      </c>
      <c r="C259" s="18" t="s">
        <v>436</v>
      </c>
      <c r="D259" s="18"/>
      <c r="E259" s="17" t="s">
        <v>12</v>
      </c>
      <c r="F259" s="17">
        <v>1</v>
      </c>
      <c r="G259" s="21">
        <v>171.3</v>
      </c>
      <c r="H259" s="21">
        <f t="shared" si="7"/>
        <v>15.417</v>
      </c>
      <c r="I259" s="21">
        <f t="shared" si="6"/>
        <v>186.717</v>
      </c>
    </row>
    <row r="260" ht="34.5" customHeight="1" spans="1:9">
      <c r="A260" s="17">
        <v>240</v>
      </c>
      <c r="B260" s="18" t="s">
        <v>437</v>
      </c>
      <c r="C260" s="18" t="s">
        <v>438</v>
      </c>
      <c r="D260" s="18"/>
      <c r="E260" s="17" t="s">
        <v>12</v>
      </c>
      <c r="F260" s="17">
        <v>1</v>
      </c>
      <c r="G260" s="21">
        <v>95.74</v>
      </c>
      <c r="H260" s="21">
        <f t="shared" si="7"/>
        <v>8.6166</v>
      </c>
      <c r="I260" s="21">
        <f t="shared" si="6"/>
        <v>104.3566</v>
      </c>
    </row>
    <row r="261" ht="42" customHeight="1" spans="1:9">
      <c r="A261" s="17">
        <v>241</v>
      </c>
      <c r="B261" s="18" t="s">
        <v>439</v>
      </c>
      <c r="C261" s="18" t="s">
        <v>440</v>
      </c>
      <c r="D261" s="18"/>
      <c r="E261" s="17" t="s">
        <v>404</v>
      </c>
      <c r="F261" s="17">
        <v>1</v>
      </c>
      <c r="G261" s="21">
        <v>15</v>
      </c>
      <c r="H261" s="21">
        <f t="shared" si="7"/>
        <v>1.35</v>
      </c>
      <c r="I261" s="21">
        <f t="shared" si="6"/>
        <v>16.35</v>
      </c>
    </row>
    <row r="262" ht="33" customHeight="1" spans="1:9">
      <c r="A262" s="17">
        <v>242</v>
      </c>
      <c r="B262" s="18" t="s">
        <v>441</v>
      </c>
      <c r="C262" s="18" t="s">
        <v>442</v>
      </c>
      <c r="D262" s="18"/>
      <c r="E262" s="17" t="s">
        <v>404</v>
      </c>
      <c r="F262" s="17">
        <v>1</v>
      </c>
      <c r="G262" s="21">
        <v>30</v>
      </c>
      <c r="H262" s="21">
        <f t="shared" si="7"/>
        <v>2.7</v>
      </c>
      <c r="I262" s="21">
        <f>G262+H262</f>
        <v>32.7</v>
      </c>
    </row>
    <row r="263" ht="34.5" customHeight="1" spans="1:9">
      <c r="A263" s="17">
        <v>243</v>
      </c>
      <c r="B263" s="18" t="s">
        <v>443</v>
      </c>
      <c r="C263" s="18" t="s">
        <v>444</v>
      </c>
      <c r="D263" s="18"/>
      <c r="E263" s="17" t="s">
        <v>117</v>
      </c>
      <c r="F263" s="17">
        <v>1</v>
      </c>
      <c r="G263" s="21">
        <v>35.94</v>
      </c>
      <c r="H263" s="21">
        <f>G263*0.09</f>
        <v>3.2346</v>
      </c>
      <c r="I263" s="21">
        <f>G263+H263</f>
        <v>39.1746</v>
      </c>
    </row>
    <row r="264" ht="89.1" customHeight="1" spans="1:9">
      <c r="A264" s="17">
        <v>244</v>
      </c>
      <c r="B264" s="18" t="s">
        <v>224</v>
      </c>
      <c r="C264" s="18" t="s">
        <v>445</v>
      </c>
      <c r="D264" s="18"/>
      <c r="E264" s="17" t="s">
        <v>127</v>
      </c>
      <c r="F264" s="17">
        <v>1</v>
      </c>
      <c r="G264" s="21">
        <v>166.32</v>
      </c>
      <c r="H264" s="21">
        <f>G264*0.09</f>
        <v>14.9688</v>
      </c>
      <c r="I264" s="21">
        <f>G264+H264</f>
        <v>181.2888</v>
      </c>
    </row>
    <row r="265" ht="65.1" customHeight="1" spans="1:9">
      <c r="A265" s="17">
        <v>245</v>
      </c>
      <c r="B265" s="18" t="s">
        <v>446</v>
      </c>
      <c r="C265" s="18" t="s">
        <v>447</v>
      </c>
      <c r="D265" s="18"/>
      <c r="E265" s="17" t="s">
        <v>448</v>
      </c>
      <c r="F265" s="17">
        <v>1</v>
      </c>
      <c r="G265" s="21">
        <v>43.72</v>
      </c>
      <c r="H265" s="21">
        <f>G265*0.09</f>
        <v>3.9348</v>
      </c>
      <c r="I265" s="21">
        <f>G265+H265</f>
        <v>47.6548</v>
      </c>
    </row>
    <row r="266" ht="48" customHeight="1" spans="1:9">
      <c r="A266" s="17">
        <v>246</v>
      </c>
      <c r="B266" s="18" t="s">
        <v>449</v>
      </c>
      <c r="C266" s="18" t="s">
        <v>450</v>
      </c>
      <c r="D266" s="18"/>
      <c r="E266" s="17" t="s">
        <v>12</v>
      </c>
      <c r="F266" s="17">
        <v>1</v>
      </c>
      <c r="G266" s="21">
        <v>110</v>
      </c>
      <c r="H266" s="21">
        <f>G266*0.09</f>
        <v>9.9</v>
      </c>
      <c r="I266" s="21">
        <f>G266+H266</f>
        <v>119.9</v>
      </c>
    </row>
    <row r="267" ht="102" customHeight="1" spans="1:9">
      <c r="A267" s="31"/>
      <c r="B267" s="32" t="s">
        <v>451</v>
      </c>
      <c r="C267" s="32"/>
      <c r="D267" s="32"/>
      <c r="E267" s="32"/>
      <c r="F267" s="32"/>
      <c r="G267" s="33"/>
      <c r="H267" s="33"/>
      <c r="I267" s="39"/>
    </row>
    <row r="268" ht="60.75" customHeight="1" spans="1:9">
      <c r="A268" s="31"/>
      <c r="B268" s="31"/>
      <c r="C268" s="31"/>
      <c r="D268" s="31"/>
      <c r="E268" s="31"/>
      <c r="F268" s="31"/>
      <c r="G268" s="33"/>
      <c r="H268" s="33"/>
      <c r="I268" s="33"/>
    </row>
    <row r="269" ht="21" customHeight="1" spans="1:9">
      <c r="A269" s="34"/>
      <c r="B269" s="34"/>
      <c r="C269" s="34"/>
      <c r="D269" s="34"/>
      <c r="E269" s="34"/>
      <c r="F269" s="34"/>
      <c r="G269" s="35"/>
      <c r="H269" s="35"/>
      <c r="I269" s="35"/>
    </row>
    <row r="270" ht="24" customHeight="1" spans="1:9">
      <c r="A270" s="36"/>
      <c r="B270" s="36"/>
      <c r="C270" s="6"/>
      <c r="D270" s="6"/>
      <c r="E270" s="37"/>
      <c r="F270" s="37"/>
      <c r="G270" s="38"/>
      <c r="H270" s="38"/>
      <c r="I270" s="38"/>
    </row>
  </sheetData>
  <mergeCells count="275">
    <mergeCell ref="A2:I2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6:D66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C208:D208"/>
    <mergeCell ref="C209:D209"/>
    <mergeCell ref="C210:D210"/>
    <mergeCell ref="C211:D211"/>
    <mergeCell ref="C212:D212"/>
    <mergeCell ref="C213:D213"/>
    <mergeCell ref="C214:D214"/>
    <mergeCell ref="C215:D215"/>
    <mergeCell ref="C216:D216"/>
    <mergeCell ref="C217:D217"/>
    <mergeCell ref="C218:D218"/>
    <mergeCell ref="C219:D219"/>
    <mergeCell ref="C220:D220"/>
    <mergeCell ref="C221:D221"/>
    <mergeCell ref="C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C250:D250"/>
    <mergeCell ref="C251:D251"/>
    <mergeCell ref="C252:D252"/>
    <mergeCell ref="C253:D253"/>
    <mergeCell ref="C254:D254"/>
    <mergeCell ref="C255:D255"/>
    <mergeCell ref="C256:D256"/>
    <mergeCell ref="C257:D257"/>
    <mergeCell ref="C258:D258"/>
    <mergeCell ref="C259:D259"/>
    <mergeCell ref="C260:D260"/>
    <mergeCell ref="C261:D261"/>
    <mergeCell ref="C262:D262"/>
    <mergeCell ref="C263:D263"/>
    <mergeCell ref="C264:D264"/>
    <mergeCell ref="C265:D265"/>
    <mergeCell ref="C266:D266"/>
    <mergeCell ref="B267:F267"/>
    <mergeCell ref="A3:A4"/>
    <mergeCell ref="A24:A25"/>
    <mergeCell ref="A62:A63"/>
    <mergeCell ref="A67:A69"/>
    <mergeCell ref="A70:A72"/>
    <mergeCell ref="A73:A75"/>
    <mergeCell ref="A76:A78"/>
    <mergeCell ref="A79:A81"/>
    <mergeCell ref="A82:A84"/>
    <mergeCell ref="A85:A87"/>
    <mergeCell ref="B3:B4"/>
    <mergeCell ref="B24:B25"/>
    <mergeCell ref="B62:B63"/>
    <mergeCell ref="B67:B69"/>
    <mergeCell ref="B70:B72"/>
    <mergeCell ref="B73:B75"/>
    <mergeCell ref="B76:B78"/>
    <mergeCell ref="B79:B81"/>
    <mergeCell ref="B82:B84"/>
    <mergeCell ref="B85:B87"/>
    <mergeCell ref="D67:D69"/>
    <mergeCell ref="D70:D72"/>
    <mergeCell ref="D73:D75"/>
    <mergeCell ref="D76:D78"/>
    <mergeCell ref="D79:D81"/>
    <mergeCell ref="D82:D84"/>
    <mergeCell ref="D85:D87"/>
    <mergeCell ref="E3:E4"/>
    <mergeCell ref="F3:F4"/>
    <mergeCell ref="G3:G4"/>
    <mergeCell ref="H3:H4"/>
    <mergeCell ref="I3:I4"/>
    <mergeCell ref="C3:D4"/>
  </mergeCells>
  <printOptions horizontalCentered="1"/>
  <pageMargins left="0.118055555555556" right="0.118055555555556" top="0.590277777777778" bottom="0.393055555555556" header="0.590277777777778" footer="0"/>
  <pageSetup paperSize="9" scale="95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33333333333333" defaultRowHeight="11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装饰部分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2018-03-15T11:21:00Z</dcterms:created>
  <cp:lastPrinted>2018-12-24T01:08:00Z</cp:lastPrinted>
  <dcterms:modified xsi:type="dcterms:W3CDTF">2019-11-26T02:59:57Z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2052-11.1.0.8980</vt:lpwstr>
  </property>
</Properties>
</file>